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inance Director\Budget\FY 2026 BUDGET\"/>
    </mc:Choice>
  </mc:AlternateContent>
  <xr:revisionPtr revIDLastSave="0" documentId="13_ncr:1_{951637E5-836C-494D-9728-4D0D7AABDE8B}" xr6:coauthVersionLast="47" xr6:coauthVersionMax="47" xr10:uidLastSave="{00000000-0000-0000-0000-000000000000}"/>
  <bookViews>
    <workbookView xWindow="3195" yWindow="75" windowWidth="19740" windowHeight="15045" tabRatio="794" xr2:uid="{00000000-000D-0000-FFFF-FFFF00000000}"/>
  </bookViews>
  <sheets>
    <sheet name="Tax Receipt_Public" sheetId="10" r:id="rId1"/>
  </sheets>
  <definedNames>
    <definedName name="_xlnm.Print_Area" localSheetId="0">'Tax Receipt_Public'!$A$1:$G$67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6" i="10" l="1"/>
  <c r="I49" i="10" l="1"/>
  <c r="F6" i="10"/>
  <c r="I6" i="10"/>
  <c r="I55" i="10"/>
  <c r="H55" i="10"/>
  <c r="H6" i="10"/>
  <c r="F58" i="10" l="1"/>
  <c r="E57" i="10" s="1"/>
  <c r="F62" i="10"/>
  <c r="E61" i="10" s="1"/>
  <c r="F60" i="10"/>
  <c r="E59" i="10" l="1"/>
  <c r="I53" i="10" l="1"/>
  <c r="F53" i="10" s="1"/>
  <c r="I7" i="10" l="1"/>
  <c r="F7" i="10" s="1"/>
  <c r="I11" i="10"/>
  <c r="F11" i="10" s="1"/>
  <c r="I46" i="10"/>
  <c r="F46" i="10" s="1"/>
  <c r="I43" i="10"/>
  <c r="F43" i="10" s="1"/>
  <c r="I28" i="10"/>
  <c r="F28" i="10" s="1"/>
  <c r="I29" i="10"/>
  <c r="F29" i="10" s="1"/>
  <c r="I19" i="10"/>
  <c r="F19" i="10" s="1"/>
  <c r="I37" i="10"/>
  <c r="F37" i="10" s="1"/>
  <c r="I8" i="10"/>
  <c r="F8" i="10" s="1"/>
  <c r="I42" i="10"/>
  <c r="F42" i="10" s="1"/>
  <c r="I26" i="10"/>
  <c r="F26" i="10" s="1"/>
  <c r="I22" i="10"/>
  <c r="F22" i="10" s="1"/>
  <c r="I14" i="10"/>
  <c r="F14" i="10" s="1"/>
  <c r="I50" i="10"/>
  <c r="F50" i="10" s="1"/>
  <c r="I47" i="10"/>
  <c r="F47" i="10" s="1"/>
  <c r="I44" i="10"/>
  <c r="F44" i="10" s="1"/>
  <c r="I30" i="10"/>
  <c r="F30" i="10" s="1"/>
  <c r="I27" i="10"/>
  <c r="F27" i="10" s="1"/>
  <c r="I16" i="10"/>
  <c r="F16" i="10" s="1"/>
  <c r="I13" i="10"/>
  <c r="F13" i="10" s="1"/>
  <c r="I9" i="10"/>
  <c r="F9" i="10" s="1"/>
  <c r="I38" i="10"/>
  <c r="F38" i="10" s="1"/>
  <c r="I21" i="10"/>
  <c r="F21" i="10" s="1"/>
  <c r="I39" i="10"/>
  <c r="F39" i="10" s="1"/>
  <c r="I36" i="10"/>
  <c r="F36" i="10" s="1"/>
  <c r="I35" i="10"/>
  <c r="F35" i="10" s="1"/>
  <c r="I32" i="10"/>
  <c r="F32" i="10" s="1"/>
  <c r="I10" i="10"/>
  <c r="F10" i="10" s="1"/>
  <c r="I45" i="10"/>
  <c r="F45" i="10" s="1"/>
  <c r="I23" i="10"/>
  <c r="F23" i="10" s="1"/>
  <c r="I15" i="10"/>
  <c r="F15" i="10" s="1"/>
  <c r="F49" i="10"/>
  <c r="I20" i="10"/>
  <c r="F20" i="10" s="1"/>
  <c r="I48" i="10"/>
  <c r="F48" i="10" s="1"/>
  <c r="I31" i="10"/>
  <c r="F31" i="10" s="1"/>
  <c r="E52" i="10" l="1"/>
  <c r="E5" i="10" l="1"/>
  <c r="E34" i="10"/>
  <c r="E25" i="10"/>
  <c r="E41" i="10"/>
  <c r="F55" i="10"/>
  <c r="E18" i="10"/>
  <c r="F64" i="10" l="1"/>
  <c r="G52" i="10" s="1"/>
  <c r="G5" i="10"/>
  <c r="G18" i="10"/>
  <c r="G57" i="10"/>
  <c r="G61" i="10"/>
  <c r="G59" i="10"/>
  <c r="G41" i="10"/>
  <c r="G25" i="10"/>
  <c r="G34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Jessica Maloy</author>
  </authors>
  <commentList>
    <comment ref="A6" authorId="0" shapeId="0" xr:uid="{5DCC32C3-7D4A-4E66-973E-AC0FFE62A3AE}">
      <text>
        <r>
          <rPr>
            <b/>
            <sz val="9"/>
            <color indexed="81"/>
            <rFont val="Tahoma"/>
            <family val="2"/>
          </rPr>
          <t>More Information:</t>
        </r>
        <r>
          <rPr>
            <sz val="9"/>
            <color indexed="81"/>
            <rFont val="Tahoma"/>
            <family val="2"/>
          </rPr>
          <t xml:space="preserve">
Town Council and the Town Manager are responsible for adopting ordinances, setting policy, adopting budgets, and providing oversight to administration.</t>
        </r>
      </text>
    </comment>
    <comment ref="A7" authorId="0" shapeId="0" xr:uid="{EE352332-65E6-4589-A9BF-C09A45716217}">
      <text>
        <r>
          <rPr>
            <b/>
            <sz val="9"/>
            <color indexed="81"/>
            <rFont val="Tahoma"/>
            <family val="2"/>
          </rPr>
          <t>More Information:</t>
        </r>
        <r>
          <rPr>
            <sz val="9"/>
            <color indexed="81"/>
            <rFont val="Tahoma"/>
            <family val="2"/>
          </rPr>
          <t xml:space="preserve">
Finance encompasses accounts payable, accounts receivable, payroll, tax collection, banking and investments, financial reports, budget preparation and long-term financial planning.</t>
        </r>
      </text>
    </comment>
    <comment ref="A8" authorId="0" shapeId="0" xr:uid="{0C254D0A-CF20-46A5-B0DA-DB3ABDD10EA2}">
      <text>
        <r>
          <rPr>
            <b/>
            <sz val="9"/>
            <color indexed="81"/>
            <rFont val="Tahoma"/>
            <family val="2"/>
          </rPr>
          <t>More Information:</t>
        </r>
        <r>
          <rPr>
            <sz val="9"/>
            <color indexed="81"/>
            <rFont val="Tahoma"/>
            <family val="2"/>
          </rPr>
          <t xml:space="preserve">
Assessing is responsible for determining property values.</t>
        </r>
      </text>
    </comment>
    <comment ref="A9" authorId="0" shapeId="0" xr:uid="{9283C911-CC20-44D4-BF15-5E5FC22C1719}">
      <text>
        <r>
          <rPr>
            <b/>
            <sz val="9"/>
            <color indexed="81"/>
            <rFont val="Tahoma"/>
            <family val="2"/>
          </rPr>
          <t>More Information:</t>
        </r>
        <r>
          <rPr>
            <sz val="9"/>
            <color indexed="81"/>
            <rFont val="Tahoma"/>
            <family val="2"/>
          </rPr>
          <t xml:space="preserve">
Codes Enforcement is responsible for the permitting and enforcement of all land use and construction activities.</t>
        </r>
      </text>
    </comment>
    <comment ref="A10" authorId="0" shapeId="0" xr:uid="{C4246557-1B89-419C-93DC-61165ED075EF}">
      <text>
        <r>
          <rPr>
            <b/>
            <sz val="9"/>
            <color indexed="81"/>
            <rFont val="Tahoma"/>
            <family val="2"/>
          </rPr>
          <t>More Information:</t>
        </r>
        <r>
          <rPr>
            <sz val="9"/>
            <color indexed="81"/>
            <rFont val="Tahoma"/>
            <family val="2"/>
          </rPr>
          <t xml:space="preserve">
The Town Clerks office is responsible for Elections, Vital Records, Licensing, and the Keeper of Town Council and Board/Committee minutes.</t>
        </r>
      </text>
    </comment>
    <comment ref="A11" authorId="0" shapeId="0" xr:uid="{91EB77E2-234B-4F41-B175-EEB80ECAD9FF}">
      <text>
        <r>
          <rPr>
            <b/>
            <sz val="9"/>
            <color indexed="81"/>
            <rFont val="Tahoma"/>
            <family val="2"/>
          </rPr>
          <t>More Information:</t>
        </r>
        <r>
          <rPr>
            <sz val="9"/>
            <color indexed="81"/>
            <rFont val="Tahoma"/>
            <family val="2"/>
          </rPr>
          <t xml:space="preserve">
HR helps support employees, build policy, benefits administration, employee relations, and recruitment.
Communications ensures residents have access to town information across multiple platforms.</t>
        </r>
      </text>
    </comment>
    <comment ref="A13" authorId="0" shapeId="0" xr:uid="{D8890615-3794-43B3-851D-DA349C064586}">
      <text>
        <r>
          <rPr>
            <b/>
            <sz val="9"/>
            <color indexed="81"/>
            <rFont val="Tahoma"/>
            <family val="2"/>
          </rPr>
          <t>More Information:</t>
        </r>
        <r>
          <rPr>
            <sz val="9"/>
            <color indexed="81"/>
            <rFont val="Tahoma"/>
            <family val="2"/>
          </rPr>
          <t xml:space="preserve">
Provides for the maintenance and upkeep of all town facilities and grounds.</t>
        </r>
      </text>
    </comment>
    <comment ref="A14" authorId="0" shapeId="0" xr:uid="{FDE882AF-72FF-4B66-8A82-8543406904BD}">
      <text>
        <r>
          <rPr>
            <b/>
            <sz val="9"/>
            <color indexed="81"/>
            <rFont val="Tahoma"/>
            <family val="2"/>
          </rPr>
          <t>More Information:</t>
        </r>
        <r>
          <rPr>
            <sz val="9"/>
            <color indexed="81"/>
            <rFont val="Tahoma"/>
            <family val="2"/>
          </rPr>
          <t xml:space="preserve">
Provides for the management and planning of ongoing development of the Town.</t>
        </r>
      </text>
    </comment>
    <comment ref="A15" authorId="0" shapeId="0" xr:uid="{642EAC8A-4980-4854-8FDF-5D50EC277489}">
      <text>
        <r>
          <rPr>
            <b/>
            <sz val="9"/>
            <color indexed="81"/>
            <rFont val="Tahoma"/>
            <family val="2"/>
          </rPr>
          <t>More Information:</t>
        </r>
        <r>
          <rPr>
            <sz val="9"/>
            <color indexed="81"/>
            <rFont val="Tahoma"/>
            <family val="2"/>
          </rPr>
          <t xml:space="preserve">
Provides for the management and planning of ongoing development of the Town.</t>
        </r>
      </text>
    </comment>
    <comment ref="A16" authorId="0" shapeId="0" xr:uid="{0B71EBF5-5AF3-4CAC-AACB-AA69D22B7F73}">
      <text>
        <r>
          <rPr>
            <b/>
            <sz val="9"/>
            <color indexed="81"/>
            <rFont val="Tahoma"/>
            <family val="2"/>
          </rPr>
          <t>More Information:</t>
        </r>
        <r>
          <rPr>
            <sz val="9"/>
            <color indexed="81"/>
            <rFont val="Tahoma"/>
            <family val="2"/>
          </rPr>
          <t xml:space="preserve">
Provides for the streaming of all Town Council meetings.</t>
        </r>
      </text>
    </comment>
    <comment ref="A19" authorId="0" shapeId="0" xr:uid="{4E8610C0-782E-4590-ADD4-36C538E7C254}">
      <text>
        <r>
          <rPr>
            <b/>
            <sz val="9"/>
            <color indexed="81"/>
            <rFont val="Tahoma"/>
            <family val="2"/>
          </rPr>
          <t>More Information:</t>
        </r>
        <r>
          <rPr>
            <sz val="9"/>
            <color indexed="81"/>
            <rFont val="Tahoma"/>
            <family val="2"/>
          </rPr>
          <t xml:space="preserve">
Provides law enforcement services to the Town.</t>
        </r>
      </text>
    </comment>
    <comment ref="A20" authorId="0" shapeId="0" xr:uid="{20D35518-47D9-4458-B2A5-44412DB3DF9D}">
      <text>
        <r>
          <rPr>
            <b/>
            <sz val="9"/>
            <color indexed="81"/>
            <rFont val="Tahoma"/>
            <family val="2"/>
          </rPr>
          <t>More Information:</t>
        </r>
        <r>
          <rPr>
            <sz val="9"/>
            <color indexed="81"/>
            <rFont val="Tahoma"/>
            <family val="2"/>
          </rPr>
          <t xml:space="preserve">
Provides law enforcement services to the Harbor and Coastal Waters.</t>
        </r>
      </text>
    </comment>
    <comment ref="A21" authorId="0" shapeId="0" xr:uid="{9644B5C2-3C68-4080-BAE2-813BD19AC9E9}">
      <text>
        <r>
          <rPr>
            <b/>
            <sz val="9"/>
            <color indexed="81"/>
            <rFont val="Tahoma"/>
            <family val="2"/>
          </rPr>
          <t>More Information:</t>
        </r>
        <r>
          <rPr>
            <sz val="9"/>
            <color indexed="81"/>
            <rFont val="Tahoma"/>
            <family val="2"/>
          </rPr>
          <t xml:space="preserve">
Provides fire protection and rescue services to the Town with mutual aid to surrounding communities.</t>
        </r>
      </text>
    </comment>
    <comment ref="A22" authorId="0" shapeId="0" xr:uid="{5C78E8C0-625C-476D-AC02-453EDAF4E5FC}">
      <text>
        <r>
          <rPr>
            <b/>
            <sz val="9"/>
            <color indexed="81"/>
            <rFont val="Tahoma"/>
            <family val="2"/>
          </rPr>
          <t>More Information:</t>
        </r>
        <r>
          <rPr>
            <sz val="9"/>
            <color indexed="81"/>
            <rFont val="Tahoma"/>
            <family val="2"/>
          </rPr>
          <t xml:space="preserve">
Dispatch services to the Public Safety and Public Works personnel is a cooperative among local agencies.</t>
        </r>
      </text>
    </comment>
    <comment ref="A23" authorId="0" shapeId="0" xr:uid="{4591B14E-8C00-448B-B422-154D5E1F6FF9}">
      <text>
        <r>
          <rPr>
            <b/>
            <sz val="9"/>
            <color indexed="81"/>
            <rFont val="Tahoma"/>
            <family val="2"/>
          </rPr>
          <t>More Information:</t>
        </r>
        <r>
          <rPr>
            <sz val="9"/>
            <color indexed="81"/>
            <rFont val="Tahoma"/>
            <family val="2"/>
          </rPr>
          <t xml:space="preserve">
Provides for streetlighting and public fire protrection.</t>
        </r>
      </text>
    </comment>
    <comment ref="A26" authorId="0" shapeId="0" xr:uid="{6B0243A0-65BE-4DE9-93C6-09681D17F9DD}">
      <text>
        <r>
          <rPr>
            <b/>
            <sz val="9"/>
            <color indexed="81"/>
            <rFont val="Tahoma"/>
            <family val="2"/>
          </rPr>
          <t>More Information:</t>
        </r>
        <r>
          <rPr>
            <sz val="9"/>
            <color indexed="81"/>
            <rFont val="Tahoma"/>
            <family val="2"/>
          </rPr>
          <t xml:space="preserve">
Provides for Municipal vehicle maintenance, major equipment repairs, Municipal Property maintenance (including roads), and storm damage repairs</t>
        </r>
      </text>
    </comment>
    <comment ref="A27" authorId="0" shapeId="0" xr:uid="{5B60A0E1-7DC6-4C82-AD71-E7C7C52ED9DF}">
      <text>
        <r>
          <rPr>
            <b/>
            <sz val="9"/>
            <color indexed="81"/>
            <rFont val="Tahoma"/>
            <family val="2"/>
          </rPr>
          <t>More Information:</t>
        </r>
        <r>
          <rPr>
            <sz val="9"/>
            <color indexed="81"/>
            <rFont val="Tahoma"/>
            <family val="2"/>
          </rPr>
          <t xml:space="preserve">
Provides for street sweeping, roadside mowing, ditching, striping, traffic and street signs, and culvert repair</t>
        </r>
      </text>
    </comment>
    <comment ref="A28" authorId="0" shapeId="0" xr:uid="{521A99F7-9E7F-46DF-8389-5A24A6A102F6}">
      <text>
        <r>
          <rPr>
            <b/>
            <sz val="9"/>
            <color indexed="81"/>
            <rFont val="Tahoma"/>
            <family val="2"/>
          </rPr>
          <t>More Information:</t>
        </r>
        <r>
          <rPr>
            <sz val="9"/>
            <color indexed="81"/>
            <rFont val="Tahoma"/>
            <family val="2"/>
          </rPr>
          <t xml:space="preserve">
Provides for town-wide snow removal, including road and sidewalk plowing, sanding, and salting.</t>
        </r>
      </text>
    </comment>
    <comment ref="A29" authorId="0" shapeId="0" xr:uid="{492DE245-4148-48CF-A9FA-2770436610D7}">
      <text>
        <r>
          <rPr>
            <b/>
            <sz val="9"/>
            <color indexed="81"/>
            <rFont val="Tahoma"/>
            <family val="2"/>
          </rPr>
          <t>More Information:</t>
        </r>
        <r>
          <rPr>
            <sz val="9"/>
            <color indexed="81"/>
            <rFont val="Tahoma"/>
            <family val="2"/>
          </rPr>
          <t xml:space="preserve">
Provides for maintenance of parks/open space as well as tree pruning and replacement.</t>
        </r>
      </text>
    </comment>
    <comment ref="A30" authorId="0" shapeId="0" xr:uid="{87CC43F0-6C4C-40CD-AB6D-520EEB1E5844}">
      <text>
        <r>
          <rPr>
            <b/>
            <sz val="9"/>
            <color indexed="81"/>
            <rFont val="Tahoma"/>
            <family val="2"/>
          </rPr>
          <t>More Information:</t>
        </r>
        <r>
          <rPr>
            <sz val="9"/>
            <color indexed="81"/>
            <rFont val="Tahoma"/>
            <family val="2"/>
          </rPr>
          <t xml:space="preserve">
Provides for the disposal of Town waste and recycling.</t>
        </r>
      </text>
    </comment>
    <comment ref="A31" authorId="0" shapeId="0" xr:uid="{5151C567-A274-4D26-957C-4D2D9F7802ED}">
      <text>
        <r>
          <rPr>
            <b/>
            <sz val="9"/>
            <color indexed="81"/>
            <rFont val="Tahoma"/>
            <family val="2"/>
          </rPr>
          <t>More Information:</t>
        </r>
        <r>
          <rPr>
            <sz val="9"/>
            <color indexed="81"/>
            <rFont val="Tahoma"/>
            <family val="2"/>
          </rPr>
          <t xml:space="preserve">
Oversees and designs construction of Town streets and utilities, along with related reports, studies, and plans.</t>
        </r>
      </text>
    </comment>
    <comment ref="A32" authorId="0" shapeId="0" xr:uid="{E3EDD806-2A71-401E-8F7A-290F26572B2B}">
      <text>
        <r>
          <rPr>
            <b/>
            <sz val="9"/>
            <color indexed="81"/>
            <rFont val="Tahoma"/>
            <family val="2"/>
          </rPr>
          <t>More Information:</t>
        </r>
        <r>
          <rPr>
            <sz val="9"/>
            <color indexed="81"/>
            <rFont val="Tahoma"/>
            <family val="2"/>
          </rPr>
          <t xml:space="preserve">
Coordination and oversight of contracted services with RSU 5 for field maintenance and rental.</t>
        </r>
      </text>
    </comment>
    <comment ref="A35" authorId="0" shapeId="0" xr:uid="{0491276D-F56C-40DB-847C-A7C46A192741}">
      <text>
        <r>
          <rPr>
            <b/>
            <sz val="9"/>
            <color indexed="81"/>
            <rFont val="Tahoma"/>
            <family val="2"/>
          </rPr>
          <t>More Information:</t>
        </r>
        <r>
          <rPr>
            <sz val="9"/>
            <color indexed="81"/>
            <rFont val="Tahoma"/>
            <family val="2"/>
          </rPr>
          <t xml:space="preserve">
Provides support to non-profit, local organizations.</t>
        </r>
      </text>
    </comment>
    <comment ref="A36" authorId="0" shapeId="0" xr:uid="{E2025F14-0022-4B21-ADDB-C0C3B93D22E3}">
      <text>
        <r>
          <rPr>
            <b/>
            <sz val="9"/>
            <color indexed="81"/>
            <rFont val="Tahoma"/>
            <family val="2"/>
          </rPr>
          <t>More Information:</t>
        </r>
        <r>
          <rPr>
            <sz val="9"/>
            <color indexed="81"/>
            <rFont val="Tahoma"/>
            <family val="2"/>
          </rPr>
          <t xml:space="preserve">
Provides last resort aid to all eligible persons of the Town.</t>
        </r>
      </text>
    </comment>
    <comment ref="A37" authorId="0" shapeId="0" xr:uid="{8392E9D2-6862-4D54-BE83-2D06149F0BD5}">
      <text>
        <r>
          <rPr>
            <b/>
            <sz val="9"/>
            <color indexed="81"/>
            <rFont val="Tahoma"/>
            <family val="2"/>
          </rPr>
          <t>More Information:</t>
        </r>
        <r>
          <rPr>
            <sz val="9"/>
            <color indexed="81"/>
            <rFont val="Tahoma"/>
            <family val="2"/>
          </rPr>
          <t xml:space="preserve">
Provides library services and programming to all residents who wish to use the service.</t>
        </r>
      </text>
    </comment>
    <comment ref="A38" authorId="0" shapeId="0" xr:uid="{5B73316B-EC17-4A0D-A2BE-1D5151976485}">
      <text>
        <r>
          <rPr>
            <b/>
            <sz val="9"/>
            <color indexed="81"/>
            <rFont val="Tahoma"/>
            <family val="2"/>
          </rPr>
          <t>More Information:</t>
        </r>
        <r>
          <rPr>
            <sz val="9"/>
            <color indexed="81"/>
            <rFont val="Tahoma"/>
            <family val="2"/>
          </rPr>
          <t xml:space="preserve">
Bustins Island resides within the territorial boundaries of the Town of Freeport, but is a self-governing entity.</t>
        </r>
      </text>
    </comment>
    <comment ref="A39" authorId="0" shapeId="0" xr:uid="{867D023C-55B5-4516-AF6C-21BB85D7A432}">
      <text>
        <r>
          <rPr>
            <b/>
            <sz val="9"/>
            <color indexed="81"/>
            <rFont val="Tahoma"/>
            <family val="2"/>
          </rPr>
          <t>More Information:</t>
        </r>
        <r>
          <rPr>
            <sz val="9"/>
            <color indexed="81"/>
            <rFont val="Tahoma"/>
            <family val="2"/>
          </rPr>
          <t xml:space="preserve">
Provides an allotment for property abatements.</t>
        </r>
      </text>
    </comment>
    <comment ref="A42" authorId="0" shapeId="0" xr:uid="{8F90EAB1-7BF0-4829-A430-3DE4742D2A3B}">
      <text>
        <r>
          <rPr>
            <b/>
            <sz val="9"/>
            <color indexed="81"/>
            <rFont val="Tahoma"/>
            <family val="2"/>
          </rPr>
          <t>More Information:</t>
        </r>
        <r>
          <rPr>
            <sz val="9"/>
            <color indexed="81"/>
            <rFont val="Tahoma"/>
            <family val="2"/>
          </rPr>
          <t xml:space="preserve">
Provides for employee benefits, including retirement, taxes, health, dental, worker's compensation, and Maine Paid Family Medical Leave.</t>
        </r>
      </text>
    </comment>
    <comment ref="A43" authorId="0" shapeId="0" xr:uid="{0E3C7453-B951-440A-9380-6AA714FE7C2C}">
      <text>
        <r>
          <rPr>
            <b/>
            <sz val="9"/>
            <color indexed="81"/>
            <rFont val="Tahoma"/>
            <family val="2"/>
          </rPr>
          <t>More Information:</t>
        </r>
        <r>
          <rPr>
            <sz val="9"/>
            <color indexed="81"/>
            <rFont val="Tahoma"/>
            <family val="2"/>
          </rPr>
          <t xml:space="preserve">
Provides for property and casualty insurance.</t>
        </r>
      </text>
    </comment>
    <comment ref="A44" authorId="0" shapeId="0" xr:uid="{C81D3663-B057-4A5C-84DD-7E55B015BAB7}">
      <text>
        <r>
          <rPr>
            <b/>
            <sz val="9"/>
            <color indexed="81"/>
            <rFont val="Tahoma"/>
            <family val="2"/>
          </rPr>
          <t>More Information:</t>
        </r>
        <r>
          <rPr>
            <sz val="9"/>
            <color indexed="81"/>
            <rFont val="Tahoma"/>
            <family val="2"/>
          </rPr>
          <t xml:space="preserve">
Provides for Memorial Day and July 4th activities as well as recognition activities.</t>
        </r>
      </text>
    </comment>
    <comment ref="A45" authorId="0" shapeId="0" xr:uid="{79132D15-CFEF-48F9-B6CB-6CE26646DC11}">
      <text>
        <r>
          <rPr>
            <b/>
            <sz val="9"/>
            <color indexed="81"/>
            <rFont val="Tahoma"/>
            <family val="2"/>
          </rPr>
          <t>More Information:</t>
        </r>
        <r>
          <rPr>
            <sz val="9"/>
            <color indexed="81"/>
            <rFont val="Tahoma"/>
            <family val="2"/>
          </rPr>
          <t xml:space="preserve">
Reviews administrative, variance, and miscellaneous appeals related to zoning and land use decisions.</t>
        </r>
      </text>
    </comment>
    <comment ref="A46" authorId="0" shapeId="0" xr:uid="{780DDBDB-A048-429A-97F5-BC928882F107}">
      <text>
        <r>
          <rPr>
            <b/>
            <sz val="9"/>
            <color indexed="81"/>
            <rFont val="Tahoma"/>
            <family val="2"/>
          </rPr>
          <t>More Information:</t>
        </r>
        <r>
          <rPr>
            <sz val="9"/>
            <color indexed="81"/>
            <rFont val="Tahoma"/>
            <family val="2"/>
          </rPr>
          <t xml:space="preserve">
Serves the Town in the acquisition and maintenance of property in Town for the public benefit.</t>
        </r>
      </text>
    </comment>
    <comment ref="A47" authorId="0" shapeId="0" xr:uid="{74E73294-CE12-40BE-9DC3-5E17F424355A}">
      <text>
        <r>
          <rPr>
            <b/>
            <sz val="9"/>
            <color indexed="81"/>
            <rFont val="Tahoma"/>
            <family val="2"/>
          </rPr>
          <t>More Information:</t>
        </r>
        <r>
          <rPr>
            <sz val="9"/>
            <color indexed="81"/>
            <rFont val="Tahoma"/>
            <family val="2"/>
          </rPr>
          <t xml:space="preserve">
Assists in preserving a viable fishery in the Town of Freeport.</t>
        </r>
      </text>
    </comment>
    <comment ref="A48" authorId="0" shapeId="0" xr:uid="{F362165F-AA35-4CC5-B567-6A87892CC553}">
      <text>
        <r>
          <rPr>
            <b/>
            <sz val="9"/>
            <color indexed="81"/>
            <rFont val="Tahoma"/>
            <family val="2"/>
          </rPr>
          <t>More Information:</t>
        </r>
        <r>
          <rPr>
            <sz val="9"/>
            <color indexed="81"/>
            <rFont val="Tahoma"/>
            <family val="2"/>
          </rPr>
          <t xml:space="preserve">
Provides for projects that are not specific to other areas of the budget.</t>
        </r>
      </text>
    </comment>
    <comment ref="A49" authorId="0" shapeId="0" xr:uid="{934A9B28-51FC-42F8-B492-FAF4F7202473}">
      <text>
        <r>
          <rPr>
            <b/>
            <sz val="9"/>
            <color indexed="81"/>
            <rFont val="Tahoma"/>
            <family val="2"/>
          </rPr>
          <t>More Information:</t>
        </r>
        <r>
          <rPr>
            <sz val="9"/>
            <color indexed="81"/>
            <rFont val="Tahoma"/>
            <family val="2"/>
          </rPr>
          <t xml:space="preserve">
Assists the Town with the Traffic and Parking Ordinance.</t>
        </r>
      </text>
    </comment>
    <comment ref="A50" authorId="0" shapeId="0" xr:uid="{C32B92AF-6E7A-4DFE-9CB5-A0F2F3104F9C}">
      <text>
        <r>
          <rPr>
            <b/>
            <sz val="9"/>
            <color indexed="81"/>
            <rFont val="Tahoma"/>
            <family val="2"/>
          </rPr>
          <t>More Information:</t>
        </r>
        <r>
          <rPr>
            <sz val="9"/>
            <color indexed="81"/>
            <rFont val="Tahoma"/>
            <family val="2"/>
          </rPr>
          <t xml:space="preserve">
Advisory Board to the Town Council on the sustainability and resiliency of present and future operations.</t>
        </r>
      </text>
    </comment>
    <comment ref="A53" authorId="0" shapeId="0" xr:uid="{E3503470-9A2F-40EC-8123-CF2D18ED5C07}">
      <text>
        <r>
          <rPr>
            <b/>
            <sz val="9"/>
            <color indexed="81"/>
            <rFont val="Tahoma"/>
            <family val="2"/>
          </rPr>
          <t>More Information:</t>
        </r>
        <r>
          <rPr>
            <sz val="9"/>
            <color indexed="81"/>
            <rFont val="Tahoma"/>
            <family val="2"/>
          </rPr>
          <t xml:space="preserve">
Provides for the repayment of the Town's bonds that were used to finance the bridge work and ladder truck.</t>
        </r>
      </text>
    </comment>
  </commentList>
</comments>
</file>

<file path=xl/sharedStrings.xml><?xml version="1.0" encoding="utf-8"?>
<sst xmlns="http://schemas.openxmlformats.org/spreadsheetml/2006/main" count="56" uniqueCount="56">
  <si>
    <t>Your Town of Freeport Property Tax Receipt</t>
  </si>
  <si>
    <t xml:space="preserve">Your Home's Value: </t>
  </si>
  <si>
    <t xml:space="preserve">General Government: </t>
  </si>
  <si>
    <t>Including HR &amp; Communications</t>
  </si>
  <si>
    <t>Town Council &amp; Town Manager:</t>
  </si>
  <si>
    <t>General Administration:</t>
  </si>
  <si>
    <t>Codes Enforcement:</t>
  </si>
  <si>
    <t>Town Clerk:</t>
  </si>
  <si>
    <t>Finance:</t>
  </si>
  <si>
    <t xml:space="preserve">Building Maintenance: </t>
  </si>
  <si>
    <t xml:space="preserve">Economic Development: </t>
  </si>
  <si>
    <t xml:space="preserve">Public Safety: </t>
  </si>
  <si>
    <t xml:space="preserve">Police:       </t>
  </si>
  <si>
    <t xml:space="preserve">Special Enforcement:   </t>
  </si>
  <si>
    <t xml:space="preserve">Fire/Rescue:                   </t>
  </si>
  <si>
    <t>Public Safety Reception:</t>
  </si>
  <si>
    <t xml:space="preserve">Public Utilities:      </t>
  </si>
  <si>
    <t xml:space="preserve">Health and Welfare: </t>
  </si>
  <si>
    <t xml:space="preserve">Public Works: </t>
  </si>
  <si>
    <t>Public Works Summer Roads:</t>
  </si>
  <si>
    <t>Public Works Winter Roads:</t>
  </si>
  <si>
    <t>Public Works Tree &amp; Parks:</t>
  </si>
  <si>
    <t xml:space="preserve">Solid Waste/Recycling: </t>
  </si>
  <si>
    <t xml:space="preserve">Town Engineer:        </t>
  </si>
  <si>
    <t>HRF Fields Maintenance:</t>
  </si>
  <si>
    <t xml:space="preserve">Public Works General:  </t>
  </si>
  <si>
    <t>Human Services Agencies:</t>
  </si>
  <si>
    <t xml:space="preserve">General Assistance:    </t>
  </si>
  <si>
    <t>Freeport Community Library:</t>
  </si>
  <si>
    <t xml:space="preserve">Bustins Island:        </t>
  </si>
  <si>
    <t xml:space="preserve">Debt Service:          </t>
  </si>
  <si>
    <t xml:space="preserve">Abatements:            </t>
  </si>
  <si>
    <t xml:space="preserve">Other: </t>
  </si>
  <si>
    <t xml:space="preserve">Employee Benefits:     </t>
  </si>
  <si>
    <t xml:space="preserve">Insurances:           </t>
  </si>
  <si>
    <t xml:space="preserve">Promotions:            </t>
  </si>
  <si>
    <t xml:space="preserve">Planning:              </t>
  </si>
  <si>
    <t xml:space="preserve">Board Of Appeals:      </t>
  </si>
  <si>
    <t>Conservation Commission:</t>
  </si>
  <si>
    <t xml:space="preserve">Shellfish Commission:  </t>
  </si>
  <si>
    <t xml:space="preserve">Misc. &amp; Contingency:   </t>
  </si>
  <si>
    <t xml:space="preserve">Cable TV:              </t>
  </si>
  <si>
    <t xml:space="preserve">Traffic And Parking:   </t>
  </si>
  <si>
    <t>Sustainability:</t>
  </si>
  <si>
    <t>Assessing:</t>
  </si>
  <si>
    <t>Enter your home value.</t>
  </si>
  <si>
    <t>Debt Service</t>
  </si>
  <si>
    <t xml:space="preserve">County Tax:            </t>
  </si>
  <si>
    <t xml:space="preserve">Transit Tax:            </t>
  </si>
  <si>
    <t>Education:</t>
  </si>
  <si>
    <t xml:space="preserve">Total Municipal Tax: </t>
  </si>
  <si>
    <t xml:space="preserve">TOTAL Property Tax Bill: </t>
  </si>
  <si>
    <t>** This unoffical property tax receipt shows how a resident's estimated taxes support budgeted services provided by the Town of Freeport.                                                                                                                            It also shows the estimated County, Transit, and School Taxes</t>
  </si>
  <si>
    <t>County Tax</t>
  </si>
  <si>
    <t>Transit Tax</t>
  </si>
  <si>
    <t>RSU 5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</si>
</sst>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   &quot;_);_(@_)"/>
    <numFmt numFmtId="165" formatCode="_(* #,##0.00000_);_(* \(#,##0.00000\);_(* &quot;-&quot;??_);_(@_)"/>
    <numFmt numFmtId="166" formatCode="&quot;$&quot;#,##0.00"/>
    <numFmt numFmtId="167" formatCode="&quot;$&quot;#,##0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name val="Times New Roman"/>
      <family val="1"/>
    </font>
    <font>
      <b/>
      <sz val="10"/>
      <name val="Helv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125">
        <fgColor indexed="8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4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/>
    <xf numFmtId="0" fontId="21" fillId="48" borderId="0" applyNumberFormat="0" applyBorder="0" applyAlignment="0" applyProtection="0"/>
    <xf numFmtId="0" fontId="20" fillId="36" borderId="0" applyNumberFormat="0" applyBorder="0" applyAlignment="0" applyProtection="0"/>
    <xf numFmtId="0" fontId="21" fillId="45" borderId="0" applyNumberFormat="0" applyBorder="0" applyAlignment="0" applyProtection="0"/>
    <xf numFmtId="0" fontId="20" fillId="39" borderId="0" applyNumberFormat="0" applyBorder="0" applyAlignment="0" applyProtection="0"/>
    <xf numFmtId="0" fontId="20" fillId="34" borderId="0" applyNumberFormat="0" applyBorder="0" applyAlignment="0" applyProtection="0"/>
    <xf numFmtId="0" fontId="20" fillId="36" borderId="0" applyNumberFormat="0" applyBorder="0" applyAlignment="0" applyProtection="0"/>
    <xf numFmtId="0" fontId="21" fillId="43" borderId="0" applyNumberFormat="0" applyBorder="0" applyAlignment="0" applyProtection="0"/>
    <xf numFmtId="0" fontId="20" fillId="41" borderId="0" applyNumberFormat="0" applyBorder="0" applyAlignment="0" applyProtection="0"/>
    <xf numFmtId="0" fontId="21" fillId="44" borderId="0" applyNumberFormat="0" applyBorder="0" applyAlignment="0" applyProtection="0"/>
    <xf numFmtId="0" fontId="20" fillId="38" borderId="0" applyNumberFormat="0" applyBorder="0" applyAlignment="0" applyProtection="0"/>
    <xf numFmtId="0" fontId="21" fillId="47" borderId="0" applyNumberFormat="0" applyBorder="0" applyAlignment="0" applyProtection="0"/>
    <xf numFmtId="0" fontId="21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33" borderId="0" applyNumberFormat="0" applyBorder="0" applyAlignment="0" applyProtection="0"/>
    <xf numFmtId="0" fontId="21" fillId="49" borderId="0" applyNumberFormat="0" applyBorder="0" applyAlignment="0" applyProtection="0"/>
    <xf numFmtId="0" fontId="20" fillId="37" borderId="0" applyNumberFormat="0" applyBorder="0" applyAlignment="0" applyProtection="0"/>
    <xf numFmtId="0" fontId="21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5" borderId="0" applyNumberFormat="0" applyBorder="0" applyAlignment="0" applyProtection="0"/>
    <xf numFmtId="0" fontId="20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50" borderId="0" applyNumberFormat="0" applyBorder="0" applyAlignment="0" applyProtection="0"/>
    <xf numFmtId="0" fontId="22" fillId="34" borderId="0" applyNumberFormat="0" applyBorder="0" applyAlignment="0" applyProtection="0"/>
    <xf numFmtId="0" fontId="23" fillId="51" borderId="10" applyNumberFormat="0" applyAlignment="0" applyProtection="0"/>
    <xf numFmtId="0" fontId="24" fillId="52" borderId="11" applyNumberFormat="0" applyAlignment="0" applyProtection="0"/>
    <xf numFmtId="0" fontId="25" fillId="0" borderId="0" applyNumberFormat="0" applyFill="0" applyBorder="0" applyAlignment="0" applyProtection="0"/>
    <xf numFmtId="0" fontId="26" fillId="35" borderId="0" applyNumberFormat="0" applyBorder="0" applyAlignment="0" applyProtection="0"/>
    <xf numFmtId="0" fontId="27" fillId="0" borderId="12" applyNumberFormat="0" applyFill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29" fillId="0" borderId="0" applyNumberFormat="0" applyFill="0" applyBorder="0" applyAlignment="0" applyProtection="0"/>
    <xf numFmtId="0" fontId="30" fillId="38" borderId="10" applyNumberFormat="0" applyAlignment="0" applyProtection="0"/>
    <xf numFmtId="0" fontId="31" fillId="0" borderId="15" applyNumberFormat="0" applyFill="0" applyAlignment="0" applyProtection="0"/>
    <xf numFmtId="0" fontId="32" fillId="53" borderId="0" applyNumberFormat="0" applyBorder="0" applyAlignment="0" applyProtection="0"/>
    <xf numFmtId="0" fontId="18" fillId="54" borderId="16" applyNumberFormat="0" applyFont="0" applyAlignment="0" applyProtection="0"/>
    <xf numFmtId="0" fontId="33" fillId="51" borderId="17" applyNumberFormat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54" borderId="16" applyNumberFormat="0" applyFont="0" applyAlignment="0" applyProtection="0"/>
    <xf numFmtId="43" fontId="1" fillId="0" borderId="0" applyFont="0" applyFill="0" applyBorder="0" applyAlignment="0" applyProtection="0"/>
    <xf numFmtId="0" fontId="38" fillId="0" borderId="0"/>
    <xf numFmtId="0" fontId="23" fillId="51" borderId="10" applyNumberFormat="0" applyAlignment="0" applyProtection="0"/>
    <xf numFmtId="0" fontId="23" fillId="51" borderId="10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9" fillId="0" borderId="14" applyNumberFormat="0" applyFill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18" fillId="0" borderId="0"/>
    <xf numFmtId="0" fontId="39" fillId="0" borderId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3" fillId="51" borderId="17" applyNumberFormat="0" applyAlignment="0" applyProtection="0"/>
    <xf numFmtId="0" fontId="33" fillId="51" borderId="17" applyNumberFormat="0" applyAlignment="0" applyProtection="0"/>
    <xf numFmtId="0" fontId="33" fillId="51" borderId="17" applyNumberFormat="0" applyAlignment="0" applyProtection="0"/>
    <xf numFmtId="9" fontId="18" fillId="0" borderId="0" applyFont="0" applyFill="0" applyBorder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18" fillId="0" borderId="0"/>
    <xf numFmtId="0" fontId="23" fillId="51" borderId="20" applyNumberFormat="0" applyAlignment="0" applyProtection="0"/>
    <xf numFmtId="0" fontId="30" fillId="38" borderId="20" applyNumberFormat="0" applyAlignment="0" applyProtection="0"/>
    <xf numFmtId="0" fontId="18" fillId="54" borderId="21" applyNumberFormat="0" applyFont="0" applyAlignment="0" applyProtection="0"/>
    <xf numFmtId="0" fontId="33" fillId="51" borderId="22" applyNumberFormat="0" applyAlignment="0" applyProtection="0"/>
    <xf numFmtId="0" fontId="35" fillId="0" borderId="23" applyNumberFormat="0" applyFill="0" applyAlignment="0" applyProtection="0"/>
    <xf numFmtId="0" fontId="18" fillId="54" borderId="21" applyNumberFormat="0" applyFont="0" applyAlignment="0" applyProtection="0"/>
    <xf numFmtId="0" fontId="18" fillId="54" borderId="21" applyNumberFormat="0" applyFont="0" applyAlignment="0" applyProtection="0"/>
    <xf numFmtId="0" fontId="18" fillId="54" borderId="21" applyNumberFormat="0" applyFont="0" applyAlignment="0" applyProtection="0"/>
    <xf numFmtId="0" fontId="35" fillId="0" borderId="23" applyNumberFormat="0" applyFill="0" applyAlignment="0" applyProtection="0"/>
    <xf numFmtId="0" fontId="33" fillId="51" borderId="22" applyNumberFormat="0" applyAlignment="0" applyProtection="0"/>
    <xf numFmtId="0" fontId="18" fillId="54" borderId="21" applyNumberFormat="0" applyFont="0" applyAlignment="0" applyProtection="0"/>
    <xf numFmtId="0" fontId="30" fillId="38" borderId="20" applyNumberFormat="0" applyAlignment="0" applyProtection="0"/>
    <xf numFmtId="0" fontId="23" fillId="51" borderId="20" applyNumberFormat="0" applyAlignment="0" applyProtection="0"/>
    <xf numFmtId="0" fontId="33" fillId="51" borderId="22" applyNumberFormat="0" applyAlignment="0" applyProtection="0"/>
    <xf numFmtId="0" fontId="35" fillId="0" borderId="23" applyNumberFormat="0" applyFill="0" applyAlignment="0" applyProtection="0"/>
    <xf numFmtId="0" fontId="18" fillId="54" borderId="21" applyNumberFormat="0" applyFont="0" applyAlignment="0" applyProtection="0"/>
    <xf numFmtId="0" fontId="23" fillId="51" borderId="20" applyNumberFormat="0" applyAlignment="0" applyProtection="0"/>
    <xf numFmtId="0" fontId="30" fillId="38" borderId="20" applyNumberFormat="0" applyAlignment="0" applyProtection="0"/>
    <xf numFmtId="0" fontId="18" fillId="54" borderId="21" applyNumberFormat="0" applyFont="0" applyAlignment="0" applyProtection="0"/>
    <xf numFmtId="0" fontId="33" fillId="51" borderId="22" applyNumberFormat="0" applyAlignment="0" applyProtection="0"/>
    <xf numFmtId="0" fontId="35" fillId="0" borderId="23" applyNumberFormat="0" applyFill="0" applyAlignment="0" applyProtection="0"/>
    <xf numFmtId="0" fontId="18" fillId="54" borderId="21" applyNumberFormat="0" applyFont="0" applyAlignment="0" applyProtection="0"/>
    <xf numFmtId="0" fontId="41" fillId="55" borderId="24"/>
    <xf numFmtId="164" fontId="40" fillId="0" borderId="0"/>
    <xf numFmtId="0" fontId="41" fillId="0" borderId="0"/>
    <xf numFmtId="0" fontId="39" fillId="0" borderId="0"/>
    <xf numFmtId="0" fontId="39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44" fontId="0" fillId="0" borderId="0" xfId="1" applyFont="1"/>
    <xf numFmtId="44" fontId="0" fillId="0" borderId="0" xfId="1" applyFont="1" applyBorder="1"/>
    <xf numFmtId="0" fontId="37" fillId="0" borderId="0" xfId="0" applyFont="1"/>
    <xf numFmtId="166" fontId="42" fillId="56" borderId="0" xfId="1" applyNumberFormat="1" applyFont="1" applyFill="1" applyBorder="1"/>
    <xf numFmtId="166" fontId="44" fillId="56" borderId="0" xfId="1" applyNumberFormat="1" applyFont="1" applyFill="1" applyBorder="1"/>
    <xf numFmtId="0" fontId="44" fillId="0" borderId="0" xfId="0" applyFont="1"/>
    <xf numFmtId="166" fontId="44" fillId="0" borderId="0" xfId="0" applyNumberFormat="1" applyFont="1"/>
    <xf numFmtId="166" fontId="44" fillId="0" borderId="0" xfId="1" applyNumberFormat="1" applyFont="1" applyBorder="1"/>
    <xf numFmtId="43" fontId="37" fillId="0" borderId="0" xfId="90" applyFont="1"/>
    <xf numFmtId="165" fontId="37" fillId="0" borderId="0" xfId="0" applyNumberFormat="1" applyFont="1"/>
    <xf numFmtId="43" fontId="37" fillId="0" borderId="0" xfId="0" applyNumberFormat="1" applyFont="1"/>
    <xf numFmtId="0" fontId="43" fillId="0" borderId="0" xfId="0" applyFont="1"/>
    <xf numFmtId="0" fontId="45" fillId="0" borderId="0" xfId="0" applyFont="1"/>
    <xf numFmtId="0" fontId="42" fillId="56" borderId="0" xfId="0" applyFont="1" applyFill="1"/>
    <xf numFmtId="0" fontId="44" fillId="56" borderId="0" xfId="0" applyFont="1" applyFill="1"/>
    <xf numFmtId="166" fontId="42" fillId="56" borderId="0" xfId="0" applyNumberFormat="1" applyFont="1" applyFill="1"/>
    <xf numFmtId="0" fontId="47" fillId="0" borderId="25" xfId="0" applyFont="1" applyBorder="1"/>
    <xf numFmtId="166" fontId="46" fillId="0" borderId="25" xfId="0" applyNumberFormat="1" applyFont="1" applyBorder="1"/>
    <xf numFmtId="166" fontId="47" fillId="0" borderId="25" xfId="1" applyNumberFormat="1" applyFont="1" applyBorder="1"/>
    <xf numFmtId="44" fontId="47" fillId="0" borderId="25" xfId="1" applyFont="1" applyBorder="1"/>
    <xf numFmtId="0" fontId="46" fillId="0" borderId="25" xfId="0" applyFont="1" applyBorder="1"/>
    <xf numFmtId="0" fontId="42" fillId="0" borderId="0" xfId="0" applyFont="1"/>
    <xf numFmtId="166" fontId="42" fillId="0" borderId="0" xfId="0" applyNumberFormat="1" applyFont="1"/>
    <xf numFmtId="44" fontId="37" fillId="0" borderId="0" xfId="1" applyFont="1"/>
    <xf numFmtId="10" fontId="0" fillId="56" borderId="0" xfId="144" applyNumberFormat="1" applyFont="1" applyFill="1"/>
    <xf numFmtId="0" fontId="43" fillId="56" borderId="19" xfId="0" applyFont="1" applyFill="1" applyBorder="1" applyAlignment="1">
      <alignment horizontal="center"/>
    </xf>
    <xf numFmtId="167" fontId="43" fillId="57" borderId="0" xfId="1" applyNumberFormat="1" applyFont="1" applyFill="1" applyBorder="1" applyAlignment="1" applyProtection="1">
      <alignment horizontal="center"/>
      <protection locked="0"/>
    </xf>
    <xf numFmtId="0" fontId="48" fillId="0" borderId="0" xfId="0" applyFont="1" applyAlignment="1">
      <alignment horizontal="center"/>
    </xf>
    <xf numFmtId="0" fontId="0" fillId="0" borderId="26" xfId="0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145">
    <cellStyle name="20% - Accent1" xfId="20" builtinId="30" customBuiltin="1"/>
    <cellStyle name="20% - Accent1 2" xfId="61" xr:uid="{00000000-0005-0000-0000-000001000000}"/>
    <cellStyle name="20% - Accent2" xfId="24" builtinId="34" customBuiltin="1"/>
    <cellStyle name="20% - Accent2 2" xfId="52" xr:uid="{00000000-0005-0000-0000-000003000000}"/>
    <cellStyle name="20% - Accent3" xfId="28" builtinId="38" customBuiltin="1"/>
    <cellStyle name="20% - Accent3 2" xfId="66" xr:uid="{00000000-0005-0000-0000-000005000000}"/>
    <cellStyle name="20% - Accent4" xfId="32" builtinId="42" customBuiltin="1"/>
    <cellStyle name="20% - Accent4 2" xfId="49" xr:uid="{00000000-0005-0000-0000-000007000000}"/>
    <cellStyle name="20% - Accent5" xfId="36" builtinId="46" customBuiltin="1"/>
    <cellStyle name="20% - Accent5 2" xfId="63" xr:uid="{00000000-0005-0000-0000-000009000000}"/>
    <cellStyle name="20% - Accent6" xfId="40" builtinId="50" customBuiltin="1"/>
    <cellStyle name="20% - Accent6 2" xfId="57" xr:uid="{00000000-0005-0000-0000-00000B000000}"/>
    <cellStyle name="40% - Accent1" xfId="21" builtinId="31" customBuiltin="1"/>
    <cellStyle name="40% - Accent1 2" xfId="51" xr:uid="{00000000-0005-0000-0000-00000D000000}"/>
    <cellStyle name="40% - Accent2" xfId="25" builtinId="35" customBuiltin="1"/>
    <cellStyle name="40% - Accent2 2" xfId="65" xr:uid="{00000000-0005-0000-0000-00000F000000}"/>
    <cellStyle name="40% - Accent3" xfId="29" builtinId="39" customBuiltin="1"/>
    <cellStyle name="40% - Accent3 2" xfId="55" xr:uid="{00000000-0005-0000-0000-000011000000}"/>
    <cellStyle name="40% - Accent4" xfId="33" builtinId="43" customBuiltin="1"/>
    <cellStyle name="40% - Accent4 2" xfId="53" xr:uid="{00000000-0005-0000-0000-000013000000}"/>
    <cellStyle name="40% - Accent5" xfId="37" builtinId="47" customBuiltin="1"/>
    <cellStyle name="40% - Accent5 2" xfId="67" xr:uid="{00000000-0005-0000-0000-000015000000}"/>
    <cellStyle name="40% - Accent6" xfId="41" builtinId="51" customBuiltin="1"/>
    <cellStyle name="40% - Accent6 2" xfId="60" xr:uid="{00000000-0005-0000-0000-000017000000}"/>
    <cellStyle name="60% - Accent1" xfId="22" builtinId="32" customBuiltin="1"/>
    <cellStyle name="60% - Accent1 2" xfId="54" xr:uid="{00000000-0005-0000-0000-000019000000}"/>
    <cellStyle name="60% - Accent2" xfId="26" builtinId="36" customBuiltin="1"/>
    <cellStyle name="60% - Accent2 2" xfId="68" xr:uid="{00000000-0005-0000-0000-00001B000000}"/>
    <cellStyle name="60% - Accent3" xfId="30" builtinId="40" customBuiltin="1"/>
    <cellStyle name="60% - Accent3 2" xfId="59" xr:uid="{00000000-0005-0000-0000-00001D000000}"/>
    <cellStyle name="60% - Accent4" xfId="34" builtinId="44" customBuiltin="1"/>
    <cellStyle name="60% - Accent4 2" xfId="56" xr:uid="{00000000-0005-0000-0000-00001F000000}"/>
    <cellStyle name="60% - Accent5" xfId="38" builtinId="48" customBuiltin="1"/>
    <cellStyle name="60% - Accent5 2" xfId="50" xr:uid="{00000000-0005-0000-0000-000021000000}"/>
    <cellStyle name="60% - Accent6" xfId="42" builtinId="52" customBuiltin="1"/>
    <cellStyle name="60% - Accent6 2" xfId="64" xr:uid="{00000000-0005-0000-0000-000023000000}"/>
    <cellStyle name="Accent1" xfId="19" builtinId="29" customBuiltin="1"/>
    <cellStyle name="Accent1 2" xfId="58" xr:uid="{00000000-0005-0000-0000-000025000000}"/>
    <cellStyle name="Accent2" xfId="23" builtinId="33" customBuiltin="1"/>
    <cellStyle name="Accent2 2" xfId="48" xr:uid="{00000000-0005-0000-0000-000027000000}"/>
    <cellStyle name="Accent3" xfId="27" builtinId="37" customBuiltin="1"/>
    <cellStyle name="Accent3 2" xfId="62" xr:uid="{00000000-0005-0000-0000-000029000000}"/>
    <cellStyle name="Accent4" xfId="31" builtinId="41" customBuiltin="1"/>
    <cellStyle name="Accent4 2" xfId="69" xr:uid="{00000000-0005-0000-0000-00002B000000}"/>
    <cellStyle name="Accent5" xfId="35" builtinId="45" customBuiltin="1"/>
    <cellStyle name="Accent5 2" xfId="70" xr:uid="{00000000-0005-0000-0000-00002D000000}"/>
    <cellStyle name="Accent6" xfId="39" builtinId="49" customBuiltin="1"/>
    <cellStyle name="Accent6 2" xfId="71" xr:uid="{00000000-0005-0000-0000-00002F000000}"/>
    <cellStyle name="Bad" xfId="8" builtinId="27" customBuiltin="1"/>
    <cellStyle name="Bad 2" xfId="72" xr:uid="{00000000-0005-0000-0000-000031000000}"/>
    <cellStyle name="Calculation" xfId="12" builtinId="22" customBuiltin="1"/>
    <cellStyle name="Calculation 2" xfId="73" xr:uid="{00000000-0005-0000-0000-000033000000}"/>
    <cellStyle name="Calculation 2 2" xfId="92" xr:uid="{00000000-0005-0000-0000-000034000000}"/>
    <cellStyle name="Calculation 2 2 2" xfId="129" xr:uid="{00000000-0005-0000-0000-000035000000}"/>
    <cellStyle name="Calculation 2 3" xfId="93" xr:uid="{00000000-0005-0000-0000-000036000000}"/>
    <cellStyle name="Calculation 2 3 2" xfId="133" xr:uid="{00000000-0005-0000-0000-000037000000}"/>
    <cellStyle name="Calculation 2 4" xfId="117" xr:uid="{00000000-0005-0000-0000-000038000000}"/>
    <cellStyle name="Check Cell" xfId="14" builtinId="23" customBuiltin="1"/>
    <cellStyle name="Check Cell 2" xfId="74" xr:uid="{00000000-0005-0000-0000-00003A000000}"/>
    <cellStyle name="Comma" xfId="90" builtinId="3"/>
    <cellStyle name="Comma 2" xfId="44" xr:uid="{00000000-0005-0000-0000-00003C000000}"/>
    <cellStyle name="Comma 2 2" xfId="94" xr:uid="{00000000-0005-0000-0000-00003D000000}"/>
    <cellStyle name="Comma 3" xfId="95" xr:uid="{00000000-0005-0000-0000-00003E000000}"/>
    <cellStyle name="Currency" xfId="1" builtinId="4"/>
    <cellStyle name="Currency 2" xfId="45" xr:uid="{00000000-0005-0000-0000-000040000000}"/>
    <cellStyle name="Currency 2 2" xfId="96" xr:uid="{00000000-0005-0000-0000-000041000000}"/>
    <cellStyle name="Currency 3" xfId="97" xr:uid="{00000000-0005-0000-0000-000042000000}"/>
    <cellStyle name="Explanatory Text" xfId="17" builtinId="53" customBuiltin="1"/>
    <cellStyle name="Explanatory Text 2" xfId="75" xr:uid="{00000000-0005-0000-0000-000044000000}"/>
    <cellStyle name="Good" xfId="7" builtinId="26" customBuiltin="1"/>
    <cellStyle name="Good 2" xfId="76" xr:uid="{00000000-0005-0000-0000-000046000000}"/>
    <cellStyle name="header - Style1" xfId="141" xr:uid="{00000000-0005-0000-0000-000047000000}"/>
    <cellStyle name="Heading 1" xfId="3" builtinId="16" customBuiltin="1"/>
    <cellStyle name="Heading 1 2" xfId="77" xr:uid="{00000000-0005-0000-0000-000049000000}"/>
    <cellStyle name="Heading 2" xfId="4" builtinId="17" customBuiltin="1"/>
    <cellStyle name="Heading 2 2" xfId="78" xr:uid="{00000000-0005-0000-0000-00004B000000}"/>
    <cellStyle name="Heading 3" xfId="5" builtinId="18" customBuiltin="1"/>
    <cellStyle name="Heading 3 2" xfId="79" xr:uid="{00000000-0005-0000-0000-00004D000000}"/>
    <cellStyle name="Heading 3 2 2" xfId="98" xr:uid="{00000000-0005-0000-0000-00004E000000}"/>
    <cellStyle name="Heading 4" xfId="6" builtinId="19" customBuiltin="1"/>
    <cellStyle name="Heading 4 2" xfId="80" xr:uid="{00000000-0005-0000-0000-000050000000}"/>
    <cellStyle name="Input" xfId="10" builtinId="20" customBuiltin="1"/>
    <cellStyle name="Input 2" xfId="81" xr:uid="{00000000-0005-0000-0000-000052000000}"/>
    <cellStyle name="Input 2 2" xfId="99" xr:uid="{00000000-0005-0000-0000-000053000000}"/>
    <cellStyle name="Input 2 2 2" xfId="128" xr:uid="{00000000-0005-0000-0000-000054000000}"/>
    <cellStyle name="Input 2 3" xfId="100" xr:uid="{00000000-0005-0000-0000-000055000000}"/>
    <cellStyle name="Input 2 3 2" xfId="134" xr:uid="{00000000-0005-0000-0000-000056000000}"/>
    <cellStyle name="Input 2 4" xfId="118" xr:uid="{00000000-0005-0000-0000-000057000000}"/>
    <cellStyle name="Linked Cell" xfId="13" builtinId="24" customBuiltin="1"/>
    <cellStyle name="Linked Cell 2" xfId="82" xr:uid="{00000000-0005-0000-0000-000059000000}"/>
    <cellStyle name="Neutral" xfId="9" builtinId="28" customBuiltin="1"/>
    <cellStyle name="Neutral 2" xfId="83" xr:uid="{00000000-0005-0000-0000-00005B000000}"/>
    <cellStyle name="Normal" xfId="0" builtinId="0"/>
    <cellStyle name="Normal 2" xfId="43" xr:uid="{00000000-0005-0000-0000-00005D000000}"/>
    <cellStyle name="Normal 2 2" xfId="101" xr:uid="{00000000-0005-0000-0000-00005E000000}"/>
    <cellStyle name="Normal 2 3" xfId="140" xr:uid="{00000000-0005-0000-0000-00005F000000}"/>
    <cellStyle name="Normal 3" xfId="47" xr:uid="{00000000-0005-0000-0000-000060000000}"/>
    <cellStyle name="Normal 3 2" xfId="102" xr:uid="{00000000-0005-0000-0000-000061000000}"/>
    <cellStyle name="Normal 3 3" xfId="116" xr:uid="{00000000-0005-0000-0000-000062000000}"/>
    <cellStyle name="Normal 4" xfId="91" xr:uid="{00000000-0005-0000-0000-000063000000}"/>
    <cellStyle name="Normal 4 2" xfId="142" xr:uid="{00000000-0005-0000-0000-000064000000}"/>
    <cellStyle name="Normal 5" xfId="143" xr:uid="{00000000-0005-0000-0000-000065000000}"/>
    <cellStyle name="Note" xfId="16" builtinId="10" customBuiltin="1"/>
    <cellStyle name="Note 2" xfId="84" xr:uid="{00000000-0005-0000-0000-000067000000}"/>
    <cellStyle name="Note 2 2" xfId="103" xr:uid="{00000000-0005-0000-0000-000068000000}"/>
    <cellStyle name="Note 2 2 2" xfId="123" xr:uid="{00000000-0005-0000-0000-000069000000}"/>
    <cellStyle name="Note 2 3" xfId="104" xr:uid="{00000000-0005-0000-0000-00006A000000}"/>
    <cellStyle name="Note 2 3 2" xfId="127" xr:uid="{00000000-0005-0000-0000-00006B000000}"/>
    <cellStyle name="Note 2 4" xfId="105" xr:uid="{00000000-0005-0000-0000-00006C000000}"/>
    <cellStyle name="Note 2 4 2" xfId="135" xr:uid="{00000000-0005-0000-0000-00006D000000}"/>
    <cellStyle name="Note 2 5" xfId="119" xr:uid="{00000000-0005-0000-0000-00006E000000}"/>
    <cellStyle name="Note 3" xfId="89" xr:uid="{00000000-0005-0000-0000-00006F000000}"/>
    <cellStyle name="Note 3 2" xfId="106" xr:uid="{00000000-0005-0000-0000-000070000000}"/>
    <cellStyle name="Note 3 2 2" xfId="124" xr:uid="{00000000-0005-0000-0000-000071000000}"/>
    <cellStyle name="Note 3 3" xfId="107" xr:uid="{00000000-0005-0000-0000-000072000000}"/>
    <cellStyle name="Note 3 3 2" xfId="132" xr:uid="{00000000-0005-0000-0000-000073000000}"/>
    <cellStyle name="Note 3 4" xfId="108" xr:uid="{00000000-0005-0000-0000-000074000000}"/>
    <cellStyle name="Note 3 4 2" xfId="138" xr:uid="{00000000-0005-0000-0000-000075000000}"/>
    <cellStyle name="Note 3 5" xfId="122" xr:uid="{00000000-0005-0000-0000-000076000000}"/>
    <cellStyle name="Output" xfId="11" builtinId="21" customBuiltin="1"/>
    <cellStyle name="Output 2" xfId="85" xr:uid="{00000000-0005-0000-0000-000078000000}"/>
    <cellStyle name="Output 2 2" xfId="109" xr:uid="{00000000-0005-0000-0000-000079000000}"/>
    <cellStyle name="Output 2 2 2" xfId="130" xr:uid="{00000000-0005-0000-0000-00007A000000}"/>
    <cellStyle name="Output 2 3" xfId="110" xr:uid="{00000000-0005-0000-0000-00007B000000}"/>
    <cellStyle name="Output 2 3 2" xfId="126" xr:uid="{00000000-0005-0000-0000-00007C000000}"/>
    <cellStyle name="Output 2 4" xfId="111" xr:uid="{00000000-0005-0000-0000-00007D000000}"/>
    <cellStyle name="Output 2 4 2" xfId="136" xr:uid="{00000000-0005-0000-0000-00007E000000}"/>
    <cellStyle name="Output 2 5" xfId="120" xr:uid="{00000000-0005-0000-0000-00007F000000}"/>
    <cellStyle name="Percent" xfId="144" builtinId="5"/>
    <cellStyle name="Percent 2" xfId="46" xr:uid="{00000000-0005-0000-0000-000081000000}"/>
    <cellStyle name="Percent 3" xfId="112" xr:uid="{00000000-0005-0000-0000-000082000000}"/>
    <cellStyle name="test1 - Style2" xfId="139" xr:uid="{00000000-0005-0000-0000-000083000000}"/>
    <cellStyle name="Title" xfId="2" builtinId="15" customBuiltin="1"/>
    <cellStyle name="Title 2" xfId="86" xr:uid="{00000000-0005-0000-0000-000085000000}"/>
    <cellStyle name="Total" xfId="18" builtinId="25" customBuiltin="1"/>
    <cellStyle name="Total 2" xfId="87" xr:uid="{00000000-0005-0000-0000-000087000000}"/>
    <cellStyle name="Total 2 2" xfId="113" xr:uid="{00000000-0005-0000-0000-000088000000}"/>
    <cellStyle name="Total 2 2 2" xfId="131" xr:uid="{00000000-0005-0000-0000-000089000000}"/>
    <cellStyle name="Total 2 3" xfId="114" xr:uid="{00000000-0005-0000-0000-00008A000000}"/>
    <cellStyle name="Total 2 3 2" xfId="125" xr:uid="{00000000-0005-0000-0000-00008B000000}"/>
    <cellStyle name="Total 2 4" xfId="115" xr:uid="{00000000-0005-0000-0000-00008C000000}"/>
    <cellStyle name="Total 2 4 2" xfId="137" xr:uid="{00000000-0005-0000-0000-00008D000000}"/>
    <cellStyle name="Total 2 5" xfId="121" xr:uid="{00000000-0005-0000-0000-00008E000000}"/>
    <cellStyle name="Warning Text" xfId="15" builtinId="11" customBuiltin="1"/>
    <cellStyle name="Warning Text 2" xfId="88" xr:uid="{00000000-0005-0000-0000-00009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5</xdr:row>
      <xdr:rowOff>9525</xdr:rowOff>
    </xdr:from>
    <xdr:to>
      <xdr:col>1</xdr:col>
      <xdr:colOff>9526</xdr:colOff>
      <xdr:row>5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69A35F-0526-FBC0-BFD5-F9C8EE3B99A4}"/>
            </a:ext>
          </a:extLst>
        </xdr:cNvPr>
        <xdr:cNvSpPr txBox="1"/>
      </xdr:nvSpPr>
      <xdr:spPr>
        <a:xfrm>
          <a:off x="85726" y="1133475"/>
          <a:ext cx="152400" cy="142875"/>
        </a:xfrm>
        <a:prstGeom prst="hexagon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i</a:t>
          </a:r>
        </a:p>
      </xdr:txBody>
    </xdr:sp>
    <xdr:clientData/>
  </xdr:twoCellAnchor>
  <xdr:twoCellAnchor>
    <xdr:from>
      <xdr:col>0</xdr:col>
      <xdr:colOff>85726</xdr:colOff>
      <xdr:row>6</xdr:row>
      <xdr:rowOff>9525</xdr:rowOff>
    </xdr:from>
    <xdr:to>
      <xdr:col>1</xdr:col>
      <xdr:colOff>9526</xdr:colOff>
      <xdr:row>6</xdr:row>
      <xdr:rowOff>152400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820A8848-DB15-4278-B1DF-64C8B66A051B}"/>
            </a:ext>
          </a:extLst>
        </xdr:cNvPr>
        <xdr:cNvSpPr txBox="1"/>
      </xdr:nvSpPr>
      <xdr:spPr>
        <a:xfrm>
          <a:off x="85726" y="1133475"/>
          <a:ext cx="152400" cy="142875"/>
        </a:xfrm>
        <a:prstGeom prst="hexagon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i</a:t>
          </a:r>
        </a:p>
      </xdr:txBody>
    </xdr:sp>
    <xdr:clientData/>
  </xdr:twoCellAnchor>
  <xdr:twoCellAnchor>
    <xdr:from>
      <xdr:col>0</xdr:col>
      <xdr:colOff>85726</xdr:colOff>
      <xdr:row>7</xdr:row>
      <xdr:rowOff>9525</xdr:rowOff>
    </xdr:from>
    <xdr:to>
      <xdr:col>1</xdr:col>
      <xdr:colOff>9526</xdr:colOff>
      <xdr:row>7</xdr:row>
      <xdr:rowOff>152400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B3BD8B3E-C4EA-41E5-86A2-917F58B0BB66}"/>
            </a:ext>
          </a:extLst>
        </xdr:cNvPr>
        <xdr:cNvSpPr txBox="1"/>
      </xdr:nvSpPr>
      <xdr:spPr>
        <a:xfrm>
          <a:off x="85726" y="1333500"/>
          <a:ext cx="152400" cy="142875"/>
        </a:xfrm>
        <a:prstGeom prst="hexagon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i</a:t>
          </a:r>
        </a:p>
      </xdr:txBody>
    </xdr:sp>
    <xdr:clientData/>
  </xdr:twoCellAnchor>
  <xdr:twoCellAnchor>
    <xdr:from>
      <xdr:col>0</xdr:col>
      <xdr:colOff>85726</xdr:colOff>
      <xdr:row>8</xdr:row>
      <xdr:rowOff>9525</xdr:rowOff>
    </xdr:from>
    <xdr:to>
      <xdr:col>1</xdr:col>
      <xdr:colOff>9526</xdr:colOff>
      <xdr:row>8</xdr:row>
      <xdr:rowOff>152400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DA6765CF-23D6-4CD7-B89D-D695754507AE}"/>
            </a:ext>
          </a:extLst>
        </xdr:cNvPr>
        <xdr:cNvSpPr txBox="1"/>
      </xdr:nvSpPr>
      <xdr:spPr>
        <a:xfrm>
          <a:off x="85726" y="1533525"/>
          <a:ext cx="152400" cy="142875"/>
        </a:xfrm>
        <a:prstGeom prst="hexagon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i</a:t>
          </a:r>
        </a:p>
      </xdr:txBody>
    </xdr:sp>
    <xdr:clientData/>
  </xdr:twoCellAnchor>
  <xdr:twoCellAnchor>
    <xdr:from>
      <xdr:col>0</xdr:col>
      <xdr:colOff>85726</xdr:colOff>
      <xdr:row>9</xdr:row>
      <xdr:rowOff>9525</xdr:rowOff>
    </xdr:from>
    <xdr:to>
      <xdr:col>1</xdr:col>
      <xdr:colOff>9526</xdr:colOff>
      <xdr:row>9</xdr:row>
      <xdr:rowOff>152400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CCE7A9E7-9E0E-437E-B0DC-49848EC67A12}"/>
            </a:ext>
          </a:extLst>
        </xdr:cNvPr>
        <xdr:cNvSpPr txBox="1"/>
      </xdr:nvSpPr>
      <xdr:spPr>
        <a:xfrm>
          <a:off x="85726" y="1733550"/>
          <a:ext cx="152400" cy="142875"/>
        </a:xfrm>
        <a:prstGeom prst="hexagon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i</a:t>
          </a:r>
        </a:p>
      </xdr:txBody>
    </xdr:sp>
    <xdr:clientData/>
  </xdr:twoCellAnchor>
  <xdr:twoCellAnchor>
    <xdr:from>
      <xdr:col>0</xdr:col>
      <xdr:colOff>85726</xdr:colOff>
      <xdr:row>10</xdr:row>
      <xdr:rowOff>9525</xdr:rowOff>
    </xdr:from>
    <xdr:to>
      <xdr:col>1</xdr:col>
      <xdr:colOff>9526</xdr:colOff>
      <xdr:row>10</xdr:row>
      <xdr:rowOff>152400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E6FF14E9-7188-4131-9009-2AB9A8F8FB8A}"/>
            </a:ext>
          </a:extLst>
        </xdr:cNvPr>
        <xdr:cNvSpPr txBox="1"/>
      </xdr:nvSpPr>
      <xdr:spPr>
        <a:xfrm>
          <a:off x="85726" y="1933575"/>
          <a:ext cx="152400" cy="142875"/>
        </a:xfrm>
        <a:prstGeom prst="hexagon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i</a:t>
          </a:r>
        </a:p>
      </xdr:txBody>
    </xdr:sp>
    <xdr:clientData/>
  </xdr:twoCellAnchor>
  <xdr:twoCellAnchor>
    <xdr:from>
      <xdr:col>0</xdr:col>
      <xdr:colOff>85726</xdr:colOff>
      <xdr:row>12</xdr:row>
      <xdr:rowOff>9525</xdr:rowOff>
    </xdr:from>
    <xdr:to>
      <xdr:col>1</xdr:col>
      <xdr:colOff>9526</xdr:colOff>
      <xdr:row>12</xdr:row>
      <xdr:rowOff>152400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9FB66CEC-F0C2-4A77-9468-5B7F8697922F}"/>
            </a:ext>
          </a:extLst>
        </xdr:cNvPr>
        <xdr:cNvSpPr txBox="1"/>
      </xdr:nvSpPr>
      <xdr:spPr>
        <a:xfrm>
          <a:off x="85726" y="2133600"/>
          <a:ext cx="152400" cy="142875"/>
        </a:xfrm>
        <a:prstGeom prst="hexagon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i</a:t>
          </a:r>
        </a:p>
      </xdr:txBody>
    </xdr:sp>
    <xdr:clientData/>
  </xdr:twoCellAnchor>
  <xdr:twoCellAnchor>
    <xdr:from>
      <xdr:col>0</xdr:col>
      <xdr:colOff>85726</xdr:colOff>
      <xdr:row>13</xdr:row>
      <xdr:rowOff>9525</xdr:rowOff>
    </xdr:from>
    <xdr:to>
      <xdr:col>1</xdr:col>
      <xdr:colOff>9526</xdr:colOff>
      <xdr:row>13</xdr:row>
      <xdr:rowOff>152400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AF74B864-8471-4DDC-9249-13CBEA335647}"/>
            </a:ext>
          </a:extLst>
        </xdr:cNvPr>
        <xdr:cNvSpPr txBox="1"/>
      </xdr:nvSpPr>
      <xdr:spPr>
        <a:xfrm>
          <a:off x="85726" y="2533650"/>
          <a:ext cx="152400" cy="142875"/>
        </a:xfrm>
        <a:prstGeom prst="hexagon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i</a:t>
          </a:r>
        </a:p>
      </xdr:txBody>
    </xdr:sp>
    <xdr:clientData/>
  </xdr:twoCellAnchor>
  <xdr:twoCellAnchor>
    <xdr:from>
      <xdr:col>0</xdr:col>
      <xdr:colOff>85726</xdr:colOff>
      <xdr:row>14</xdr:row>
      <xdr:rowOff>9525</xdr:rowOff>
    </xdr:from>
    <xdr:to>
      <xdr:col>1</xdr:col>
      <xdr:colOff>9526</xdr:colOff>
      <xdr:row>14</xdr:row>
      <xdr:rowOff>152400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331864B5-ADAE-425F-80A7-A675E3433B2F}"/>
            </a:ext>
          </a:extLst>
        </xdr:cNvPr>
        <xdr:cNvSpPr txBox="1"/>
      </xdr:nvSpPr>
      <xdr:spPr>
        <a:xfrm>
          <a:off x="85726" y="2733675"/>
          <a:ext cx="152400" cy="142875"/>
        </a:xfrm>
        <a:prstGeom prst="hexagon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i</a:t>
          </a:r>
        </a:p>
      </xdr:txBody>
    </xdr:sp>
    <xdr:clientData/>
  </xdr:twoCellAnchor>
  <xdr:twoCellAnchor>
    <xdr:from>
      <xdr:col>0</xdr:col>
      <xdr:colOff>85726</xdr:colOff>
      <xdr:row>15</xdr:row>
      <xdr:rowOff>9525</xdr:rowOff>
    </xdr:from>
    <xdr:to>
      <xdr:col>1</xdr:col>
      <xdr:colOff>9526</xdr:colOff>
      <xdr:row>15</xdr:row>
      <xdr:rowOff>152400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1A744647-B130-451B-8DC1-9E2BCED21F02}"/>
            </a:ext>
          </a:extLst>
        </xdr:cNvPr>
        <xdr:cNvSpPr txBox="1"/>
      </xdr:nvSpPr>
      <xdr:spPr>
        <a:xfrm>
          <a:off x="85726" y="2933700"/>
          <a:ext cx="152400" cy="142875"/>
        </a:xfrm>
        <a:prstGeom prst="hexagon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i</a:t>
          </a:r>
        </a:p>
      </xdr:txBody>
    </xdr:sp>
    <xdr:clientData/>
  </xdr:twoCellAnchor>
  <xdr:twoCellAnchor>
    <xdr:from>
      <xdr:col>0</xdr:col>
      <xdr:colOff>85726</xdr:colOff>
      <xdr:row>18</xdr:row>
      <xdr:rowOff>9525</xdr:rowOff>
    </xdr:from>
    <xdr:to>
      <xdr:col>1</xdr:col>
      <xdr:colOff>9526</xdr:colOff>
      <xdr:row>18</xdr:row>
      <xdr:rowOff>152400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1EC3F66B-75A9-481C-9BD5-A334B929D45F}"/>
            </a:ext>
          </a:extLst>
        </xdr:cNvPr>
        <xdr:cNvSpPr txBox="1"/>
      </xdr:nvSpPr>
      <xdr:spPr>
        <a:xfrm>
          <a:off x="85726" y="3133725"/>
          <a:ext cx="152400" cy="142875"/>
        </a:xfrm>
        <a:prstGeom prst="hexagon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i</a:t>
          </a:r>
        </a:p>
      </xdr:txBody>
    </xdr:sp>
    <xdr:clientData/>
  </xdr:twoCellAnchor>
  <xdr:twoCellAnchor>
    <xdr:from>
      <xdr:col>0</xdr:col>
      <xdr:colOff>85726</xdr:colOff>
      <xdr:row>19</xdr:row>
      <xdr:rowOff>9525</xdr:rowOff>
    </xdr:from>
    <xdr:to>
      <xdr:col>1</xdr:col>
      <xdr:colOff>9526</xdr:colOff>
      <xdr:row>19</xdr:row>
      <xdr:rowOff>152400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A327B232-C632-4C6D-8305-A567E2385432}"/>
            </a:ext>
          </a:extLst>
        </xdr:cNvPr>
        <xdr:cNvSpPr txBox="1"/>
      </xdr:nvSpPr>
      <xdr:spPr>
        <a:xfrm>
          <a:off x="85726" y="3733800"/>
          <a:ext cx="152400" cy="142875"/>
        </a:xfrm>
        <a:prstGeom prst="hexagon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i</a:t>
          </a:r>
        </a:p>
      </xdr:txBody>
    </xdr:sp>
    <xdr:clientData/>
  </xdr:twoCellAnchor>
  <xdr:twoCellAnchor>
    <xdr:from>
      <xdr:col>0</xdr:col>
      <xdr:colOff>85726</xdr:colOff>
      <xdr:row>20</xdr:row>
      <xdr:rowOff>9525</xdr:rowOff>
    </xdr:from>
    <xdr:to>
      <xdr:col>1</xdr:col>
      <xdr:colOff>9526</xdr:colOff>
      <xdr:row>20</xdr:row>
      <xdr:rowOff>152400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D3801117-D3CC-4674-BC21-0D51FE09B409}"/>
            </a:ext>
          </a:extLst>
        </xdr:cNvPr>
        <xdr:cNvSpPr txBox="1"/>
      </xdr:nvSpPr>
      <xdr:spPr>
        <a:xfrm>
          <a:off x="85726" y="3933825"/>
          <a:ext cx="152400" cy="142875"/>
        </a:xfrm>
        <a:prstGeom prst="hexagon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i</a:t>
          </a:r>
        </a:p>
      </xdr:txBody>
    </xdr:sp>
    <xdr:clientData/>
  </xdr:twoCellAnchor>
  <xdr:twoCellAnchor>
    <xdr:from>
      <xdr:col>0</xdr:col>
      <xdr:colOff>85726</xdr:colOff>
      <xdr:row>21</xdr:row>
      <xdr:rowOff>9525</xdr:rowOff>
    </xdr:from>
    <xdr:to>
      <xdr:col>1</xdr:col>
      <xdr:colOff>9526</xdr:colOff>
      <xdr:row>21</xdr:row>
      <xdr:rowOff>152400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A8BE3A3D-F08F-49C1-8BD6-6599C8A4C6B8}"/>
            </a:ext>
          </a:extLst>
        </xdr:cNvPr>
        <xdr:cNvSpPr txBox="1"/>
      </xdr:nvSpPr>
      <xdr:spPr>
        <a:xfrm>
          <a:off x="85726" y="4133850"/>
          <a:ext cx="152400" cy="142875"/>
        </a:xfrm>
        <a:prstGeom prst="hexagon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i</a:t>
          </a:r>
        </a:p>
      </xdr:txBody>
    </xdr:sp>
    <xdr:clientData/>
  </xdr:twoCellAnchor>
  <xdr:twoCellAnchor>
    <xdr:from>
      <xdr:col>0</xdr:col>
      <xdr:colOff>85726</xdr:colOff>
      <xdr:row>22</xdr:row>
      <xdr:rowOff>9525</xdr:rowOff>
    </xdr:from>
    <xdr:to>
      <xdr:col>1</xdr:col>
      <xdr:colOff>9526</xdr:colOff>
      <xdr:row>22</xdr:row>
      <xdr:rowOff>152400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CFEC599D-38E8-46E5-A3C5-38D544AD4529}"/>
            </a:ext>
          </a:extLst>
        </xdr:cNvPr>
        <xdr:cNvSpPr txBox="1"/>
      </xdr:nvSpPr>
      <xdr:spPr>
        <a:xfrm>
          <a:off x="85726" y="4333875"/>
          <a:ext cx="152400" cy="142875"/>
        </a:xfrm>
        <a:prstGeom prst="hexagon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i</a:t>
          </a:r>
        </a:p>
      </xdr:txBody>
    </xdr:sp>
    <xdr:clientData/>
  </xdr:twoCellAnchor>
  <xdr:twoCellAnchor>
    <xdr:from>
      <xdr:col>0</xdr:col>
      <xdr:colOff>85726</xdr:colOff>
      <xdr:row>25</xdr:row>
      <xdr:rowOff>9525</xdr:rowOff>
    </xdr:from>
    <xdr:to>
      <xdr:col>1</xdr:col>
      <xdr:colOff>9526</xdr:colOff>
      <xdr:row>25</xdr:row>
      <xdr:rowOff>152400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220B8A66-D578-49A9-8E89-309EF8A068F0}"/>
            </a:ext>
          </a:extLst>
        </xdr:cNvPr>
        <xdr:cNvSpPr txBox="1"/>
      </xdr:nvSpPr>
      <xdr:spPr>
        <a:xfrm>
          <a:off x="85726" y="4533900"/>
          <a:ext cx="152400" cy="142875"/>
        </a:xfrm>
        <a:prstGeom prst="hexagon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i</a:t>
          </a:r>
        </a:p>
      </xdr:txBody>
    </xdr:sp>
    <xdr:clientData/>
  </xdr:twoCellAnchor>
  <xdr:twoCellAnchor>
    <xdr:from>
      <xdr:col>0</xdr:col>
      <xdr:colOff>85726</xdr:colOff>
      <xdr:row>26</xdr:row>
      <xdr:rowOff>9525</xdr:rowOff>
    </xdr:from>
    <xdr:to>
      <xdr:col>1</xdr:col>
      <xdr:colOff>9526</xdr:colOff>
      <xdr:row>26</xdr:row>
      <xdr:rowOff>152400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59AD1FAE-451C-4430-BCF1-AE66551720F7}"/>
            </a:ext>
          </a:extLst>
        </xdr:cNvPr>
        <xdr:cNvSpPr txBox="1"/>
      </xdr:nvSpPr>
      <xdr:spPr>
        <a:xfrm>
          <a:off x="85726" y="5133975"/>
          <a:ext cx="152400" cy="142875"/>
        </a:xfrm>
        <a:prstGeom prst="hexagon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i</a:t>
          </a:r>
        </a:p>
      </xdr:txBody>
    </xdr:sp>
    <xdr:clientData/>
  </xdr:twoCellAnchor>
  <xdr:twoCellAnchor>
    <xdr:from>
      <xdr:col>0</xdr:col>
      <xdr:colOff>85726</xdr:colOff>
      <xdr:row>27</xdr:row>
      <xdr:rowOff>9525</xdr:rowOff>
    </xdr:from>
    <xdr:to>
      <xdr:col>1</xdr:col>
      <xdr:colOff>9526</xdr:colOff>
      <xdr:row>27</xdr:row>
      <xdr:rowOff>152400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F783E85-5C50-4D26-9A6F-F3B35D0D8A89}"/>
            </a:ext>
          </a:extLst>
        </xdr:cNvPr>
        <xdr:cNvSpPr txBox="1"/>
      </xdr:nvSpPr>
      <xdr:spPr>
        <a:xfrm>
          <a:off x="85726" y="5334000"/>
          <a:ext cx="152400" cy="142875"/>
        </a:xfrm>
        <a:prstGeom prst="hexagon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i</a:t>
          </a:r>
        </a:p>
      </xdr:txBody>
    </xdr:sp>
    <xdr:clientData/>
  </xdr:twoCellAnchor>
  <xdr:twoCellAnchor>
    <xdr:from>
      <xdr:col>0</xdr:col>
      <xdr:colOff>85726</xdr:colOff>
      <xdr:row>28</xdr:row>
      <xdr:rowOff>9525</xdr:rowOff>
    </xdr:from>
    <xdr:to>
      <xdr:col>1</xdr:col>
      <xdr:colOff>9526</xdr:colOff>
      <xdr:row>28</xdr:row>
      <xdr:rowOff>152400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C33C99F6-7BC0-4188-B1BD-B8070611C384}"/>
            </a:ext>
          </a:extLst>
        </xdr:cNvPr>
        <xdr:cNvSpPr txBox="1"/>
      </xdr:nvSpPr>
      <xdr:spPr>
        <a:xfrm>
          <a:off x="85726" y="5534025"/>
          <a:ext cx="152400" cy="142875"/>
        </a:xfrm>
        <a:prstGeom prst="hexagon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i</a:t>
          </a:r>
        </a:p>
      </xdr:txBody>
    </xdr:sp>
    <xdr:clientData/>
  </xdr:twoCellAnchor>
  <xdr:twoCellAnchor>
    <xdr:from>
      <xdr:col>0</xdr:col>
      <xdr:colOff>85726</xdr:colOff>
      <xdr:row>29</xdr:row>
      <xdr:rowOff>9525</xdr:rowOff>
    </xdr:from>
    <xdr:to>
      <xdr:col>1</xdr:col>
      <xdr:colOff>9526</xdr:colOff>
      <xdr:row>29</xdr:row>
      <xdr:rowOff>152400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D2AA794D-46A0-4D36-81DF-72E7AADCE787}"/>
            </a:ext>
          </a:extLst>
        </xdr:cNvPr>
        <xdr:cNvSpPr txBox="1"/>
      </xdr:nvSpPr>
      <xdr:spPr>
        <a:xfrm>
          <a:off x="85726" y="5734050"/>
          <a:ext cx="152400" cy="142875"/>
        </a:xfrm>
        <a:prstGeom prst="hexagon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i</a:t>
          </a:r>
        </a:p>
      </xdr:txBody>
    </xdr:sp>
    <xdr:clientData/>
  </xdr:twoCellAnchor>
  <xdr:twoCellAnchor>
    <xdr:from>
      <xdr:col>0</xdr:col>
      <xdr:colOff>85726</xdr:colOff>
      <xdr:row>30</xdr:row>
      <xdr:rowOff>9525</xdr:rowOff>
    </xdr:from>
    <xdr:to>
      <xdr:col>1</xdr:col>
      <xdr:colOff>9526</xdr:colOff>
      <xdr:row>30</xdr:row>
      <xdr:rowOff>152400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F925DA0C-4B34-4C7D-B15A-7BF6787BFBA2}"/>
            </a:ext>
          </a:extLst>
        </xdr:cNvPr>
        <xdr:cNvSpPr txBox="1"/>
      </xdr:nvSpPr>
      <xdr:spPr>
        <a:xfrm>
          <a:off x="85726" y="5934075"/>
          <a:ext cx="152400" cy="142875"/>
        </a:xfrm>
        <a:prstGeom prst="hexagon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i</a:t>
          </a:r>
        </a:p>
      </xdr:txBody>
    </xdr:sp>
    <xdr:clientData/>
  </xdr:twoCellAnchor>
  <xdr:twoCellAnchor>
    <xdr:from>
      <xdr:col>0</xdr:col>
      <xdr:colOff>85726</xdr:colOff>
      <xdr:row>31</xdr:row>
      <xdr:rowOff>9525</xdr:rowOff>
    </xdr:from>
    <xdr:to>
      <xdr:col>1</xdr:col>
      <xdr:colOff>9526</xdr:colOff>
      <xdr:row>31</xdr:row>
      <xdr:rowOff>152400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FA1BB8EB-923E-4BCE-BA3C-E85DA9265BED}"/>
            </a:ext>
          </a:extLst>
        </xdr:cNvPr>
        <xdr:cNvSpPr txBox="1"/>
      </xdr:nvSpPr>
      <xdr:spPr>
        <a:xfrm>
          <a:off x="85726" y="6134100"/>
          <a:ext cx="152400" cy="142875"/>
        </a:xfrm>
        <a:prstGeom prst="hexagon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i</a:t>
          </a:r>
        </a:p>
      </xdr:txBody>
    </xdr:sp>
    <xdr:clientData/>
  </xdr:twoCellAnchor>
  <xdr:twoCellAnchor>
    <xdr:from>
      <xdr:col>0</xdr:col>
      <xdr:colOff>85726</xdr:colOff>
      <xdr:row>34</xdr:row>
      <xdr:rowOff>9525</xdr:rowOff>
    </xdr:from>
    <xdr:to>
      <xdr:col>1</xdr:col>
      <xdr:colOff>9526</xdr:colOff>
      <xdr:row>34</xdr:row>
      <xdr:rowOff>152400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A9898A0F-9ECD-4B23-AF78-D9F47355A531}"/>
            </a:ext>
          </a:extLst>
        </xdr:cNvPr>
        <xdr:cNvSpPr txBox="1"/>
      </xdr:nvSpPr>
      <xdr:spPr>
        <a:xfrm>
          <a:off x="85726" y="6334125"/>
          <a:ext cx="152400" cy="142875"/>
        </a:xfrm>
        <a:prstGeom prst="hexagon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i</a:t>
          </a:r>
        </a:p>
      </xdr:txBody>
    </xdr:sp>
    <xdr:clientData/>
  </xdr:twoCellAnchor>
  <xdr:twoCellAnchor>
    <xdr:from>
      <xdr:col>0</xdr:col>
      <xdr:colOff>85726</xdr:colOff>
      <xdr:row>35</xdr:row>
      <xdr:rowOff>9525</xdr:rowOff>
    </xdr:from>
    <xdr:to>
      <xdr:col>1</xdr:col>
      <xdr:colOff>9526</xdr:colOff>
      <xdr:row>35</xdr:row>
      <xdr:rowOff>152400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33231745-C891-4562-AE56-BEA1BCD96871}"/>
            </a:ext>
          </a:extLst>
        </xdr:cNvPr>
        <xdr:cNvSpPr txBox="1"/>
      </xdr:nvSpPr>
      <xdr:spPr>
        <a:xfrm>
          <a:off x="85726" y="6934200"/>
          <a:ext cx="152400" cy="142875"/>
        </a:xfrm>
        <a:prstGeom prst="hexagon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i</a:t>
          </a:r>
        </a:p>
      </xdr:txBody>
    </xdr:sp>
    <xdr:clientData/>
  </xdr:twoCellAnchor>
  <xdr:twoCellAnchor>
    <xdr:from>
      <xdr:col>0</xdr:col>
      <xdr:colOff>85726</xdr:colOff>
      <xdr:row>36</xdr:row>
      <xdr:rowOff>9525</xdr:rowOff>
    </xdr:from>
    <xdr:to>
      <xdr:col>1</xdr:col>
      <xdr:colOff>9526</xdr:colOff>
      <xdr:row>36</xdr:row>
      <xdr:rowOff>152400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810628D0-677D-433A-AB5B-3338BE02043D}"/>
            </a:ext>
          </a:extLst>
        </xdr:cNvPr>
        <xdr:cNvSpPr txBox="1"/>
      </xdr:nvSpPr>
      <xdr:spPr>
        <a:xfrm>
          <a:off x="85726" y="7134225"/>
          <a:ext cx="152400" cy="142875"/>
        </a:xfrm>
        <a:prstGeom prst="hexagon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i</a:t>
          </a:r>
        </a:p>
      </xdr:txBody>
    </xdr:sp>
    <xdr:clientData/>
  </xdr:twoCellAnchor>
  <xdr:twoCellAnchor>
    <xdr:from>
      <xdr:col>0</xdr:col>
      <xdr:colOff>85726</xdr:colOff>
      <xdr:row>37</xdr:row>
      <xdr:rowOff>9525</xdr:rowOff>
    </xdr:from>
    <xdr:to>
      <xdr:col>1</xdr:col>
      <xdr:colOff>9526</xdr:colOff>
      <xdr:row>37</xdr:row>
      <xdr:rowOff>152400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41E1AFDD-6BFD-4B0B-8DC4-FFD6F15F373E}"/>
            </a:ext>
          </a:extLst>
        </xdr:cNvPr>
        <xdr:cNvSpPr txBox="1"/>
      </xdr:nvSpPr>
      <xdr:spPr>
        <a:xfrm>
          <a:off x="85726" y="7334250"/>
          <a:ext cx="152400" cy="142875"/>
        </a:xfrm>
        <a:prstGeom prst="hexagon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i</a:t>
          </a:r>
        </a:p>
      </xdr:txBody>
    </xdr:sp>
    <xdr:clientData/>
  </xdr:twoCellAnchor>
  <xdr:twoCellAnchor>
    <xdr:from>
      <xdr:col>0</xdr:col>
      <xdr:colOff>85726</xdr:colOff>
      <xdr:row>38</xdr:row>
      <xdr:rowOff>9525</xdr:rowOff>
    </xdr:from>
    <xdr:to>
      <xdr:col>1</xdr:col>
      <xdr:colOff>9526</xdr:colOff>
      <xdr:row>38</xdr:row>
      <xdr:rowOff>152400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BE27EABA-63F6-4223-AFBA-8D089AFD35FD}"/>
            </a:ext>
          </a:extLst>
        </xdr:cNvPr>
        <xdr:cNvSpPr txBox="1"/>
      </xdr:nvSpPr>
      <xdr:spPr>
        <a:xfrm>
          <a:off x="85726" y="7534275"/>
          <a:ext cx="152400" cy="142875"/>
        </a:xfrm>
        <a:prstGeom prst="hexagon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i</a:t>
          </a:r>
        </a:p>
      </xdr:txBody>
    </xdr:sp>
    <xdr:clientData/>
  </xdr:twoCellAnchor>
  <xdr:twoCellAnchor>
    <xdr:from>
      <xdr:col>0</xdr:col>
      <xdr:colOff>85726</xdr:colOff>
      <xdr:row>41</xdr:row>
      <xdr:rowOff>9525</xdr:rowOff>
    </xdr:from>
    <xdr:to>
      <xdr:col>1</xdr:col>
      <xdr:colOff>9526</xdr:colOff>
      <xdr:row>41</xdr:row>
      <xdr:rowOff>152400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E440991B-9DDA-4609-98F2-AF17C83D006E}"/>
            </a:ext>
          </a:extLst>
        </xdr:cNvPr>
        <xdr:cNvSpPr txBox="1"/>
      </xdr:nvSpPr>
      <xdr:spPr>
        <a:xfrm>
          <a:off x="85726" y="7734300"/>
          <a:ext cx="152400" cy="142875"/>
        </a:xfrm>
        <a:prstGeom prst="hexagon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i</a:t>
          </a:r>
        </a:p>
      </xdr:txBody>
    </xdr:sp>
    <xdr:clientData/>
  </xdr:twoCellAnchor>
  <xdr:twoCellAnchor>
    <xdr:from>
      <xdr:col>0</xdr:col>
      <xdr:colOff>85726</xdr:colOff>
      <xdr:row>42</xdr:row>
      <xdr:rowOff>9525</xdr:rowOff>
    </xdr:from>
    <xdr:to>
      <xdr:col>1</xdr:col>
      <xdr:colOff>9526</xdr:colOff>
      <xdr:row>42</xdr:row>
      <xdr:rowOff>152400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F6A2D93B-F14D-45BF-B6F4-280393E2B4D0}"/>
            </a:ext>
          </a:extLst>
        </xdr:cNvPr>
        <xdr:cNvSpPr txBox="1"/>
      </xdr:nvSpPr>
      <xdr:spPr>
        <a:xfrm>
          <a:off x="85726" y="8334375"/>
          <a:ext cx="152400" cy="142875"/>
        </a:xfrm>
        <a:prstGeom prst="hexagon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i</a:t>
          </a:r>
        </a:p>
      </xdr:txBody>
    </xdr:sp>
    <xdr:clientData/>
  </xdr:twoCellAnchor>
  <xdr:twoCellAnchor>
    <xdr:from>
      <xdr:col>0</xdr:col>
      <xdr:colOff>85726</xdr:colOff>
      <xdr:row>43</xdr:row>
      <xdr:rowOff>9525</xdr:rowOff>
    </xdr:from>
    <xdr:to>
      <xdr:col>1</xdr:col>
      <xdr:colOff>9526</xdr:colOff>
      <xdr:row>43</xdr:row>
      <xdr:rowOff>152400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51A9DA21-3944-4409-AA07-71203B8E3714}"/>
            </a:ext>
          </a:extLst>
        </xdr:cNvPr>
        <xdr:cNvSpPr txBox="1"/>
      </xdr:nvSpPr>
      <xdr:spPr>
        <a:xfrm>
          <a:off x="85726" y="8534400"/>
          <a:ext cx="152400" cy="142875"/>
        </a:xfrm>
        <a:prstGeom prst="hexagon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i</a:t>
          </a:r>
        </a:p>
      </xdr:txBody>
    </xdr:sp>
    <xdr:clientData/>
  </xdr:twoCellAnchor>
  <xdr:twoCellAnchor>
    <xdr:from>
      <xdr:col>0</xdr:col>
      <xdr:colOff>85726</xdr:colOff>
      <xdr:row>44</xdr:row>
      <xdr:rowOff>9525</xdr:rowOff>
    </xdr:from>
    <xdr:to>
      <xdr:col>1</xdr:col>
      <xdr:colOff>9526</xdr:colOff>
      <xdr:row>44</xdr:row>
      <xdr:rowOff>152400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EB5CDF6D-D450-48E2-9669-6E4B47544DB3}"/>
            </a:ext>
          </a:extLst>
        </xdr:cNvPr>
        <xdr:cNvSpPr txBox="1"/>
      </xdr:nvSpPr>
      <xdr:spPr>
        <a:xfrm>
          <a:off x="85726" y="8734425"/>
          <a:ext cx="152400" cy="142875"/>
        </a:xfrm>
        <a:prstGeom prst="hexagon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i</a:t>
          </a:r>
        </a:p>
      </xdr:txBody>
    </xdr:sp>
    <xdr:clientData/>
  </xdr:twoCellAnchor>
  <xdr:twoCellAnchor>
    <xdr:from>
      <xdr:col>0</xdr:col>
      <xdr:colOff>85726</xdr:colOff>
      <xdr:row>45</xdr:row>
      <xdr:rowOff>9525</xdr:rowOff>
    </xdr:from>
    <xdr:to>
      <xdr:col>1</xdr:col>
      <xdr:colOff>9526</xdr:colOff>
      <xdr:row>45</xdr:row>
      <xdr:rowOff>152400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2B376482-75F2-4144-8E63-4835182FD4E0}"/>
            </a:ext>
          </a:extLst>
        </xdr:cNvPr>
        <xdr:cNvSpPr txBox="1"/>
      </xdr:nvSpPr>
      <xdr:spPr>
        <a:xfrm>
          <a:off x="85726" y="8934450"/>
          <a:ext cx="152400" cy="142875"/>
        </a:xfrm>
        <a:prstGeom prst="hexagon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i</a:t>
          </a:r>
        </a:p>
      </xdr:txBody>
    </xdr:sp>
    <xdr:clientData/>
  </xdr:twoCellAnchor>
  <xdr:twoCellAnchor>
    <xdr:from>
      <xdr:col>0</xdr:col>
      <xdr:colOff>85726</xdr:colOff>
      <xdr:row>46</xdr:row>
      <xdr:rowOff>9525</xdr:rowOff>
    </xdr:from>
    <xdr:to>
      <xdr:col>1</xdr:col>
      <xdr:colOff>9526</xdr:colOff>
      <xdr:row>46</xdr:row>
      <xdr:rowOff>152400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B6BD936-C4D0-4F40-87AB-F3E3E0E72E56}"/>
            </a:ext>
          </a:extLst>
        </xdr:cNvPr>
        <xdr:cNvSpPr txBox="1"/>
      </xdr:nvSpPr>
      <xdr:spPr>
        <a:xfrm>
          <a:off x="85726" y="9134475"/>
          <a:ext cx="152400" cy="142875"/>
        </a:xfrm>
        <a:prstGeom prst="hexagon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i</a:t>
          </a:r>
        </a:p>
      </xdr:txBody>
    </xdr:sp>
    <xdr:clientData/>
  </xdr:twoCellAnchor>
  <xdr:twoCellAnchor>
    <xdr:from>
      <xdr:col>0</xdr:col>
      <xdr:colOff>85726</xdr:colOff>
      <xdr:row>48</xdr:row>
      <xdr:rowOff>9525</xdr:rowOff>
    </xdr:from>
    <xdr:to>
      <xdr:col>1</xdr:col>
      <xdr:colOff>9526</xdr:colOff>
      <xdr:row>48</xdr:row>
      <xdr:rowOff>152400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33955EA0-0D4D-4C46-8FFF-3809929E58BB}"/>
            </a:ext>
          </a:extLst>
        </xdr:cNvPr>
        <xdr:cNvSpPr txBox="1"/>
      </xdr:nvSpPr>
      <xdr:spPr>
        <a:xfrm>
          <a:off x="85726" y="9334500"/>
          <a:ext cx="152400" cy="142875"/>
        </a:xfrm>
        <a:prstGeom prst="hexagon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i</a:t>
          </a:r>
        </a:p>
      </xdr:txBody>
    </xdr:sp>
    <xdr:clientData/>
  </xdr:twoCellAnchor>
  <xdr:twoCellAnchor>
    <xdr:from>
      <xdr:col>0</xdr:col>
      <xdr:colOff>85726</xdr:colOff>
      <xdr:row>47</xdr:row>
      <xdr:rowOff>9525</xdr:rowOff>
    </xdr:from>
    <xdr:to>
      <xdr:col>1</xdr:col>
      <xdr:colOff>9526</xdr:colOff>
      <xdr:row>47</xdr:row>
      <xdr:rowOff>152400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DF7D2CC2-56FE-4A84-B344-B6565906C53D}"/>
            </a:ext>
          </a:extLst>
        </xdr:cNvPr>
        <xdr:cNvSpPr txBox="1"/>
      </xdr:nvSpPr>
      <xdr:spPr>
        <a:xfrm>
          <a:off x="85726" y="9334500"/>
          <a:ext cx="152400" cy="142875"/>
        </a:xfrm>
        <a:prstGeom prst="hexagon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i</a:t>
          </a:r>
        </a:p>
      </xdr:txBody>
    </xdr:sp>
    <xdr:clientData/>
  </xdr:twoCellAnchor>
  <xdr:twoCellAnchor>
    <xdr:from>
      <xdr:col>0</xdr:col>
      <xdr:colOff>85726</xdr:colOff>
      <xdr:row>49</xdr:row>
      <xdr:rowOff>9525</xdr:rowOff>
    </xdr:from>
    <xdr:to>
      <xdr:col>1</xdr:col>
      <xdr:colOff>9526</xdr:colOff>
      <xdr:row>49</xdr:row>
      <xdr:rowOff>152400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4550B517-0E42-4775-8374-622FBEB2A724}"/>
            </a:ext>
          </a:extLst>
        </xdr:cNvPr>
        <xdr:cNvSpPr txBox="1"/>
      </xdr:nvSpPr>
      <xdr:spPr>
        <a:xfrm>
          <a:off x="85726" y="9734550"/>
          <a:ext cx="152400" cy="142875"/>
        </a:xfrm>
        <a:prstGeom prst="hexagon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i</a:t>
          </a:r>
        </a:p>
      </xdr:txBody>
    </xdr:sp>
    <xdr:clientData/>
  </xdr:twoCellAnchor>
  <xdr:twoCellAnchor>
    <xdr:from>
      <xdr:col>0</xdr:col>
      <xdr:colOff>85726</xdr:colOff>
      <xdr:row>52</xdr:row>
      <xdr:rowOff>9525</xdr:rowOff>
    </xdr:from>
    <xdr:to>
      <xdr:col>1</xdr:col>
      <xdr:colOff>9526</xdr:colOff>
      <xdr:row>52</xdr:row>
      <xdr:rowOff>152400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BDA56E7C-1892-4A2D-A6CF-76F18BF0D55C}"/>
            </a:ext>
          </a:extLst>
        </xdr:cNvPr>
        <xdr:cNvSpPr txBox="1"/>
      </xdr:nvSpPr>
      <xdr:spPr>
        <a:xfrm>
          <a:off x="85726" y="9934575"/>
          <a:ext cx="152400" cy="142875"/>
        </a:xfrm>
        <a:prstGeom prst="hexagon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282C7-B844-4999-ABE3-F8E0EA2A38AF}">
  <sheetPr>
    <pageSetUpPr fitToPage="1"/>
  </sheetPr>
  <dimension ref="A1:XFD67"/>
  <sheetViews>
    <sheetView showGridLines="0" tabSelected="1" zoomScaleNormal="100" workbookViewId="0">
      <selection activeCell="E3" sqref="E3:F3"/>
    </sheetView>
  </sheetViews>
  <sheetFormatPr defaultColWidth="9.140625" defaultRowHeight="15" zeroHeight="1" x14ac:dyDescent="0.25"/>
  <cols>
    <col min="1" max="1" width="3.42578125" customWidth="1"/>
    <col min="2" max="2" width="4.5703125" customWidth="1"/>
    <col min="3" max="3" width="9.140625" customWidth="1"/>
    <col min="4" max="4" width="12.28515625" customWidth="1"/>
    <col min="5" max="5" width="19.28515625" bestFit="1" customWidth="1"/>
    <col min="6" max="6" width="17.85546875" style="1" customWidth="1"/>
    <col min="7" max="7" width="9.140625" customWidth="1"/>
    <col min="8" max="8" width="16.85546875" style="3" hidden="1" customWidth="1"/>
    <col min="9" max="9" width="13.28515625" style="10" hidden="1" customWidth="1"/>
    <col min="10" max="23" width="9.140625" style="3" hidden="1" customWidth="1"/>
    <col min="24" max="4813" width="9.140625" hidden="1" customWidth="1"/>
    <col min="4814" max="16384" width="0" hidden="1" customWidth="1"/>
  </cols>
  <sheetData>
    <row r="1" spans="1:9" ht="21.75" thickBot="1" x14ac:dyDescent="0.4">
      <c r="A1" s="26" t="s">
        <v>0</v>
      </c>
      <c r="B1" s="26"/>
      <c r="C1" s="26"/>
      <c r="D1" s="26"/>
      <c r="E1" s="26"/>
      <c r="F1" s="26"/>
      <c r="G1" s="26"/>
      <c r="H1" s="9">
        <v>2494559777</v>
      </c>
    </row>
    <row r="2" spans="1:9" ht="7.5" customHeight="1" x14ac:dyDescent="0.25">
      <c r="F2" s="2"/>
    </row>
    <row r="3" spans="1:9" ht="21" x14ac:dyDescent="0.35">
      <c r="A3" s="12" t="s">
        <v>1</v>
      </c>
      <c r="B3" s="13"/>
      <c r="C3" s="13"/>
      <c r="D3" s="13"/>
      <c r="E3" s="27">
        <v>425000</v>
      </c>
      <c r="F3" s="27"/>
    </row>
    <row r="4" spans="1:9" x14ac:dyDescent="0.25">
      <c r="E4" s="28" t="s">
        <v>45</v>
      </c>
      <c r="F4" s="28"/>
    </row>
    <row r="5" spans="1:9" ht="15.75" x14ac:dyDescent="0.25">
      <c r="A5" s="14" t="s">
        <v>2</v>
      </c>
      <c r="B5" s="15"/>
      <c r="C5" s="15"/>
      <c r="D5" s="15"/>
      <c r="E5" s="4">
        <f>SUM(F6:F16)</f>
        <v>300.4951642863299</v>
      </c>
      <c r="F5" s="5"/>
      <c r="G5" s="25">
        <f>+E5/$F$64</f>
        <v>5.1510260968651016E-2</v>
      </c>
    </row>
    <row r="6" spans="1:9" ht="15.75" x14ac:dyDescent="0.25">
      <c r="A6" s="6"/>
      <c r="B6" s="6" t="s">
        <v>4</v>
      </c>
      <c r="C6" s="6"/>
      <c r="D6" s="6"/>
      <c r="E6" s="7"/>
      <c r="F6" s="8">
        <f>+(((H6+($H$56*I6))/$H$1)*$E$3)</f>
        <v>55.709423847137664</v>
      </c>
      <c r="H6" s="11">
        <f>288650+326150</f>
        <v>614800</v>
      </c>
      <c r="I6" s="10">
        <f>+H6/$H$55</f>
        <v>3.9204445636193838E-2</v>
      </c>
    </row>
    <row r="7" spans="1:9" ht="15.75" x14ac:dyDescent="0.25">
      <c r="A7" s="6"/>
      <c r="B7" s="6" t="s">
        <v>8</v>
      </c>
      <c r="C7" s="6"/>
      <c r="D7" s="6"/>
      <c r="E7" s="7"/>
      <c r="F7" s="8">
        <f t="shared" ref="F7:F11" si="0">+(((H7+($H$56*I7))/$H$1)*$E$3)</f>
        <v>56.561194478502479</v>
      </c>
      <c r="H7" s="11">
        <v>624200</v>
      </c>
      <c r="I7" s="10">
        <f t="shared" ref="I6:I11" si="1">+H7/$H$55</f>
        <v>3.98038629897726E-2</v>
      </c>
    </row>
    <row r="8" spans="1:9" ht="15.75" x14ac:dyDescent="0.25">
      <c r="A8" s="6"/>
      <c r="B8" s="6" t="s">
        <v>44</v>
      </c>
      <c r="C8" s="6"/>
      <c r="D8" s="6"/>
      <c r="E8" s="7"/>
      <c r="F8" s="8">
        <f t="shared" si="0"/>
        <v>22.387975520351823</v>
      </c>
      <c r="H8" s="11">
        <v>247070</v>
      </c>
      <c r="I8" s="10">
        <f t="shared" si="1"/>
        <v>1.5755111228585576E-2</v>
      </c>
    </row>
    <row r="9" spans="1:9" ht="15.75" x14ac:dyDescent="0.25">
      <c r="A9" s="6"/>
      <c r="B9" s="6" t="s">
        <v>6</v>
      </c>
      <c r="C9" s="6"/>
      <c r="D9" s="6"/>
      <c r="E9" s="7"/>
      <c r="F9" s="8">
        <f t="shared" si="0"/>
        <v>25.661855617289177</v>
      </c>
      <c r="H9" s="11">
        <v>283200</v>
      </c>
      <c r="I9" s="10">
        <f t="shared" si="1"/>
        <v>1.8059041971649471E-2</v>
      </c>
    </row>
    <row r="10" spans="1:9" ht="15.75" x14ac:dyDescent="0.25">
      <c r="A10" s="6"/>
      <c r="B10" s="6" t="s">
        <v>7</v>
      </c>
      <c r="C10" s="6"/>
      <c r="D10" s="6"/>
      <c r="E10" s="7"/>
      <c r="F10" s="8">
        <f t="shared" si="0"/>
        <v>18.838629176675209</v>
      </c>
      <c r="H10" s="11">
        <v>207900</v>
      </c>
      <c r="I10" s="10">
        <f t="shared" si="1"/>
        <v>1.3257326362662166E-2</v>
      </c>
    </row>
    <row r="11" spans="1:9" ht="15.75" x14ac:dyDescent="0.25">
      <c r="A11" s="6"/>
      <c r="B11" s="6" t="s">
        <v>5</v>
      </c>
      <c r="C11" s="6"/>
      <c r="D11" s="6"/>
      <c r="E11" s="7"/>
      <c r="F11" s="8">
        <f t="shared" si="0"/>
        <v>29.090685478017367</v>
      </c>
      <c r="H11" s="11">
        <v>321040</v>
      </c>
      <c r="I11" s="10">
        <f t="shared" si="1"/>
        <v>2.0472015658821844E-2</v>
      </c>
    </row>
    <row r="12" spans="1:9" ht="15.75" x14ac:dyDescent="0.25">
      <c r="A12" s="6"/>
      <c r="B12" s="6"/>
      <c r="C12" s="6" t="s">
        <v>3</v>
      </c>
      <c r="D12" s="6"/>
      <c r="E12" s="7"/>
      <c r="F12" s="8"/>
    </row>
    <row r="13" spans="1:9" ht="15.75" x14ac:dyDescent="0.25">
      <c r="A13" s="6"/>
      <c r="B13" s="6" t="s">
        <v>9</v>
      </c>
      <c r="C13" s="6"/>
      <c r="D13" s="6"/>
      <c r="E13" s="7"/>
      <c r="F13" s="8">
        <f t="shared" ref="F13:F16" si="2">+(((H13+($H$56*I13))/$H$1)*$E$3)</f>
        <v>50.494594077451957</v>
      </c>
      <c r="H13" s="11">
        <v>557250</v>
      </c>
      <c r="I13" s="10">
        <f>+H13/$H$55</f>
        <v>3.5534608540613237E-2</v>
      </c>
    </row>
    <row r="14" spans="1:9" ht="15.75" x14ac:dyDescent="0.25">
      <c r="A14" s="6"/>
      <c r="B14" s="6" t="s">
        <v>10</v>
      </c>
      <c r="C14" s="6"/>
      <c r="D14" s="6"/>
      <c r="E14" s="7"/>
      <c r="F14" s="8">
        <f t="shared" si="2"/>
        <v>0.59850478937921969</v>
      </c>
      <c r="H14" s="11">
        <v>6605</v>
      </c>
      <c r="I14" s="10">
        <f>+H14/$H$55</f>
        <v>4.2118634259443773E-4</v>
      </c>
    </row>
    <row r="15" spans="1:9" ht="15.75" x14ac:dyDescent="0.25">
      <c r="A15" s="6"/>
      <c r="B15" s="6" t="s">
        <v>36</v>
      </c>
      <c r="C15" s="6"/>
      <c r="D15" s="6"/>
      <c r="E15" s="7"/>
      <c r="F15" s="8">
        <f t="shared" si="2"/>
        <v>22.218527533048395</v>
      </c>
      <c r="H15" s="11">
        <v>245200</v>
      </c>
      <c r="I15" s="10">
        <f>+H15/$H$55</f>
        <v>1.5635865435905547E-2</v>
      </c>
    </row>
    <row r="16" spans="1:9" ht="15.75" x14ac:dyDescent="0.25">
      <c r="A16" s="6"/>
      <c r="B16" s="6" t="s">
        <v>41</v>
      </c>
      <c r="C16" s="6"/>
      <c r="D16" s="6"/>
      <c r="E16" s="7"/>
      <c r="F16" s="8">
        <f t="shared" si="2"/>
        <v>18.933773768476598</v>
      </c>
      <c r="H16" s="11">
        <v>208950</v>
      </c>
      <c r="I16" s="10">
        <f>+H16/$H$55</f>
        <v>1.3324282556412985E-2</v>
      </c>
    </row>
    <row r="17" spans="1:9" ht="6.75" customHeight="1" x14ac:dyDescent="0.25">
      <c r="A17" s="6"/>
      <c r="B17" s="6"/>
      <c r="C17" s="6"/>
      <c r="D17" s="6"/>
      <c r="E17" s="7"/>
      <c r="F17" s="8"/>
    </row>
    <row r="18" spans="1:9" ht="15.75" x14ac:dyDescent="0.25">
      <c r="A18" s="14" t="s">
        <v>11</v>
      </c>
      <c r="B18" s="15"/>
      <c r="C18" s="15"/>
      <c r="D18" s="15"/>
      <c r="E18" s="4">
        <f>SUM(F19:F23)</f>
        <v>415.94587732556039</v>
      </c>
      <c r="F18" s="5"/>
      <c r="G18" s="25">
        <f>+E18/$F$64</f>
        <v>7.1300583957013788E-2</v>
      </c>
    </row>
    <row r="19" spans="1:9" ht="15.75" x14ac:dyDescent="0.25">
      <c r="A19" s="6"/>
      <c r="B19" s="6" t="s">
        <v>12</v>
      </c>
      <c r="C19" s="6"/>
      <c r="D19" s="6"/>
      <c r="E19" s="7"/>
      <c r="F19" s="8">
        <f t="shared" ref="F19:F23" si="3">+(((H19+($H$56*I19))/$H$1)*$E$3)</f>
        <v>182.32422206054929</v>
      </c>
      <c r="H19" s="11">
        <v>2012100</v>
      </c>
      <c r="I19" s="10">
        <f>+H19/$H$55</f>
        <v>0.12830719756764089</v>
      </c>
    </row>
    <row r="20" spans="1:9" ht="15.75" x14ac:dyDescent="0.25">
      <c r="A20" s="6"/>
      <c r="B20" s="6" t="s">
        <v>13</v>
      </c>
      <c r="C20" s="6"/>
      <c r="D20" s="6"/>
      <c r="E20" s="7"/>
      <c r="F20" s="8">
        <f t="shared" si="3"/>
        <v>22.407910577681637</v>
      </c>
      <c r="H20" s="11">
        <v>247290</v>
      </c>
      <c r="I20" s="10">
        <f>+H20/$H$55</f>
        <v>1.5769140145371462E-2</v>
      </c>
    </row>
    <row r="21" spans="1:9" ht="15.75" x14ac:dyDescent="0.25">
      <c r="A21" s="6"/>
      <c r="B21" s="6" t="s">
        <v>14</v>
      </c>
      <c r="C21" s="6"/>
      <c r="D21" s="6"/>
      <c r="E21" s="7"/>
      <c r="F21" s="8">
        <f t="shared" si="3"/>
        <v>162.49518299017006</v>
      </c>
      <c r="H21" s="11">
        <v>1793270</v>
      </c>
      <c r="I21" s="10">
        <f>+H21/$H$55</f>
        <v>0.11435288911193449</v>
      </c>
    </row>
    <row r="22" spans="1:9" ht="15.75" x14ac:dyDescent="0.25">
      <c r="A22" s="6"/>
      <c r="B22" s="6" t="s">
        <v>15</v>
      </c>
      <c r="C22" s="6"/>
      <c r="D22" s="6"/>
      <c r="E22" s="7"/>
      <c r="F22" s="8">
        <f t="shared" si="3"/>
        <v>26.291622201117423</v>
      </c>
      <c r="H22" s="11">
        <v>290150</v>
      </c>
      <c r="I22" s="10">
        <f>+H22/$H$55</f>
        <v>1.8502228206476321E-2</v>
      </c>
    </row>
    <row r="23" spans="1:9" ht="15.75" x14ac:dyDescent="0.25">
      <c r="A23" s="6"/>
      <c r="B23" s="6" t="s">
        <v>16</v>
      </c>
      <c r="C23" s="6"/>
      <c r="D23" s="6"/>
      <c r="E23" s="7"/>
      <c r="F23" s="8">
        <f t="shared" si="3"/>
        <v>22.426939496041921</v>
      </c>
      <c r="H23" s="11">
        <v>247500</v>
      </c>
      <c r="I23" s="10">
        <f>+H23/$H$55</f>
        <v>1.5782531384121626E-2</v>
      </c>
    </row>
    <row r="24" spans="1:9" ht="4.5" customHeight="1" x14ac:dyDescent="0.25">
      <c r="A24" s="6"/>
      <c r="B24" s="6"/>
      <c r="C24" s="6"/>
      <c r="D24" s="6"/>
      <c r="E24" s="7"/>
      <c r="F24" s="8"/>
    </row>
    <row r="25" spans="1:9" ht="15.75" x14ac:dyDescent="0.25">
      <c r="A25" s="14" t="s">
        <v>18</v>
      </c>
      <c r="B25" s="15"/>
      <c r="C25" s="15"/>
      <c r="D25" s="15"/>
      <c r="E25" s="4">
        <f>SUM(F26:F32)</f>
        <v>287.84863575798613</v>
      </c>
      <c r="F25" s="5"/>
      <c r="G25" s="25">
        <f>+E25/$F$64</f>
        <v>4.9342419145340481E-2</v>
      </c>
    </row>
    <row r="26" spans="1:9" ht="15.75" x14ac:dyDescent="0.25">
      <c r="A26" s="6"/>
      <c r="B26" s="6" t="s">
        <v>25</v>
      </c>
      <c r="C26" s="6"/>
      <c r="D26" s="6"/>
      <c r="E26" s="7"/>
      <c r="F26" s="8">
        <f t="shared" ref="F26:F32" si="4">+(((H26+($H$56*I26))/$H$1)*$E$3)</f>
        <v>121.16890300649395</v>
      </c>
      <c r="H26" s="11">
        <v>1337200</v>
      </c>
      <c r="I26" s="10">
        <f t="shared" ref="I26:I32" si="5">+H26/$H$55</f>
        <v>8.5270306936757329E-2</v>
      </c>
    </row>
    <row r="27" spans="1:9" ht="15.75" x14ac:dyDescent="0.25">
      <c r="A27" s="6"/>
      <c r="B27" s="6" t="s">
        <v>19</v>
      </c>
      <c r="C27" s="6"/>
      <c r="D27" s="6"/>
      <c r="E27" s="7"/>
      <c r="F27" s="8">
        <f t="shared" si="4"/>
        <v>50.616922838339462</v>
      </c>
      <c r="H27" s="11">
        <v>558600</v>
      </c>
      <c r="I27" s="10">
        <f t="shared" si="5"/>
        <v>3.5620695075435714E-2</v>
      </c>
    </row>
    <row r="28" spans="1:9" ht="15.75" x14ac:dyDescent="0.25">
      <c r="A28" s="6"/>
      <c r="B28" s="6" t="s">
        <v>20</v>
      </c>
      <c r="C28" s="6"/>
      <c r="D28" s="6"/>
      <c r="E28" s="7"/>
      <c r="F28" s="8">
        <f t="shared" si="4"/>
        <v>20.841196299352085</v>
      </c>
      <c r="H28" s="11">
        <v>230000</v>
      </c>
      <c r="I28" s="10">
        <f t="shared" si="5"/>
        <v>1.4666594821607976E-2</v>
      </c>
    </row>
    <row r="29" spans="1:9" ht="15.75" x14ac:dyDescent="0.25">
      <c r="A29" s="6"/>
      <c r="B29" s="6" t="s">
        <v>21</v>
      </c>
      <c r="C29" s="6"/>
      <c r="D29" s="6"/>
      <c r="E29" s="7"/>
      <c r="F29" s="8">
        <f t="shared" si="4"/>
        <v>1.8122779390740942</v>
      </c>
      <c r="H29" s="11">
        <v>20000</v>
      </c>
      <c r="I29" s="10">
        <f t="shared" si="5"/>
        <v>1.2753560714441718E-3</v>
      </c>
    </row>
    <row r="30" spans="1:9" ht="15.75" x14ac:dyDescent="0.25">
      <c r="A30" s="6"/>
      <c r="B30" s="6" t="s">
        <v>22</v>
      </c>
      <c r="C30" s="6"/>
      <c r="D30" s="6"/>
      <c r="E30" s="7"/>
      <c r="F30" s="8">
        <f t="shared" si="4"/>
        <v>70.59728711663135</v>
      </c>
      <c r="H30" s="11">
        <v>779100</v>
      </c>
      <c r="I30" s="10">
        <f t="shared" si="5"/>
        <v>4.9681495763107708E-2</v>
      </c>
    </row>
    <row r="31" spans="1:9" ht="15.75" x14ac:dyDescent="0.25">
      <c r="A31" s="6"/>
      <c r="B31" s="6" t="s">
        <v>23</v>
      </c>
      <c r="C31" s="6"/>
      <c r="D31" s="6"/>
      <c r="E31" s="7"/>
      <c r="F31" s="8">
        <f t="shared" si="4"/>
        <v>10.370760506351505</v>
      </c>
      <c r="H31" s="11">
        <v>114450</v>
      </c>
      <c r="I31" s="10">
        <f t="shared" si="5"/>
        <v>7.2982251188392728E-3</v>
      </c>
    </row>
    <row r="32" spans="1:9" ht="15.75" x14ac:dyDescent="0.25">
      <c r="A32" s="6"/>
      <c r="B32" s="6" t="s">
        <v>24</v>
      </c>
      <c r="C32" s="6"/>
      <c r="D32" s="6"/>
      <c r="E32" s="7"/>
      <c r="F32" s="8">
        <f t="shared" si="4"/>
        <v>12.441288051743657</v>
      </c>
      <c r="H32" s="11">
        <v>137300</v>
      </c>
      <c r="I32" s="10">
        <f t="shared" si="5"/>
        <v>8.7553194304642399E-3</v>
      </c>
    </row>
    <row r="33" spans="1:9" ht="6" customHeight="1" x14ac:dyDescent="0.25">
      <c r="A33" s="6"/>
      <c r="B33" s="6"/>
      <c r="C33" s="6"/>
      <c r="D33" s="6"/>
      <c r="E33" s="7"/>
      <c r="F33" s="8"/>
    </row>
    <row r="34" spans="1:9" ht="15.75" x14ac:dyDescent="0.25">
      <c r="A34" s="14" t="s">
        <v>17</v>
      </c>
      <c r="B34" s="15"/>
      <c r="C34" s="15"/>
      <c r="D34" s="15"/>
      <c r="E34" s="4">
        <f>SUM(F35:F39)</f>
        <v>108.79285696055696</v>
      </c>
      <c r="F34" s="5"/>
      <c r="G34" s="25">
        <f>+E34/$F$64</f>
        <v>1.8649047038319828E-2</v>
      </c>
    </row>
    <row r="35" spans="1:9" ht="15.75" x14ac:dyDescent="0.25">
      <c r="A35" s="6"/>
      <c r="B35" s="6" t="s">
        <v>26</v>
      </c>
      <c r="C35" s="6"/>
      <c r="D35" s="6"/>
      <c r="E35" s="7"/>
      <c r="F35" s="8">
        <f t="shared" ref="F35:F39" si="6">+(((H35+($H$56*I35))/$H$1)*$E$3)</f>
        <v>2.2653474238426181</v>
      </c>
      <c r="H35" s="11">
        <v>25000</v>
      </c>
      <c r="I35" s="10">
        <f>+H35/$H$55</f>
        <v>1.5941950893052148E-3</v>
      </c>
    </row>
    <row r="36" spans="1:9" ht="15.75" x14ac:dyDescent="0.25">
      <c r="A36" s="6"/>
      <c r="B36" s="6" t="s">
        <v>27</v>
      </c>
      <c r="C36" s="6"/>
      <c r="D36" s="6"/>
      <c r="E36" s="7"/>
      <c r="F36" s="8">
        <f t="shared" si="6"/>
        <v>8.916407460244546</v>
      </c>
      <c r="H36" s="11">
        <v>98400</v>
      </c>
      <c r="I36" s="10">
        <f>+H36/$H$55</f>
        <v>6.2747518715053248E-3</v>
      </c>
    </row>
    <row r="37" spans="1:9" ht="15.75" x14ac:dyDescent="0.25">
      <c r="A37" s="6"/>
      <c r="B37" s="6" t="s">
        <v>28</v>
      </c>
      <c r="C37" s="6"/>
      <c r="D37" s="6"/>
      <c r="E37" s="7"/>
      <c r="F37" s="8">
        <f t="shared" si="6"/>
        <v>63.630890718830528</v>
      </c>
      <c r="H37" s="11">
        <v>702220</v>
      </c>
      <c r="I37" s="10">
        <f>+H37/$H$55</f>
        <v>4.4779027024476316E-2</v>
      </c>
    </row>
    <row r="38" spans="1:9" ht="15.75" x14ac:dyDescent="0.25">
      <c r="A38" s="6"/>
      <c r="B38" s="6" t="s">
        <v>29</v>
      </c>
      <c r="C38" s="6"/>
      <c r="D38" s="6"/>
      <c r="E38" s="7"/>
      <c r="F38" s="8">
        <f t="shared" si="6"/>
        <v>31.714863933796654</v>
      </c>
      <c r="H38" s="11">
        <v>350000</v>
      </c>
      <c r="I38" s="10">
        <f>+H38/$H$55</f>
        <v>2.2318731250273005E-2</v>
      </c>
    </row>
    <row r="39" spans="1:9" ht="15.75" x14ac:dyDescent="0.25">
      <c r="A39" s="6"/>
      <c r="B39" s="6" t="s">
        <v>31</v>
      </c>
      <c r="C39" s="6"/>
      <c r="D39" s="6"/>
      <c r="E39" s="7"/>
      <c r="F39" s="8">
        <f t="shared" si="6"/>
        <v>2.2653474238426181</v>
      </c>
      <c r="H39" s="11">
        <v>25000</v>
      </c>
      <c r="I39" s="10">
        <f>+H39/$H$55</f>
        <v>1.5941950893052148E-3</v>
      </c>
    </row>
    <row r="40" spans="1:9" ht="6.75" customHeight="1" x14ac:dyDescent="0.25">
      <c r="A40" s="6"/>
      <c r="B40" s="6"/>
      <c r="C40" s="6"/>
      <c r="D40" s="6"/>
      <c r="E40" s="7"/>
      <c r="F40" s="8"/>
    </row>
    <row r="41" spans="1:9" ht="15.75" x14ac:dyDescent="0.25">
      <c r="A41" s="14" t="s">
        <v>32</v>
      </c>
      <c r="B41" s="15"/>
      <c r="C41" s="15"/>
      <c r="D41" s="15"/>
      <c r="E41" s="4">
        <f>SUM(F42:F50)</f>
        <v>296.56116195008474</v>
      </c>
      <c r="F41" s="5"/>
      <c r="G41" s="25">
        <f>+E41/$F$64</f>
        <v>5.0835902406267688E-2</v>
      </c>
    </row>
    <row r="42" spans="1:9" ht="15.75" x14ac:dyDescent="0.25">
      <c r="A42" s="6"/>
      <c r="B42" s="6" t="s">
        <v>33</v>
      </c>
      <c r="C42" s="6"/>
      <c r="D42" s="6"/>
      <c r="E42" s="7"/>
      <c r="F42" s="8">
        <f t="shared" ref="F42:F50" si="7">+(((H42+($H$56*I42))/$H$1)*$E$3)</f>
        <v>274.62806819244059</v>
      </c>
      <c r="H42" s="11">
        <v>3030750</v>
      </c>
      <c r="I42" s="10">
        <f t="shared" ref="I42:I50" si="8">+H42/$H$55</f>
        <v>0.19326427067647117</v>
      </c>
    </row>
    <row r="43" spans="1:9" ht="15.75" x14ac:dyDescent="0.25">
      <c r="A43" s="6"/>
      <c r="B43" s="6" t="s">
        <v>34</v>
      </c>
      <c r="C43" s="6"/>
      <c r="D43" s="6"/>
      <c r="E43" s="7"/>
      <c r="F43" s="8">
        <f t="shared" si="7"/>
        <v>11.616701589464943</v>
      </c>
      <c r="H43" s="11">
        <v>128200</v>
      </c>
      <c r="I43" s="10">
        <f t="shared" si="8"/>
        <v>8.1750324179571416E-3</v>
      </c>
    </row>
    <row r="44" spans="1:9" ht="15.75" x14ac:dyDescent="0.25">
      <c r="A44" s="6"/>
      <c r="B44" s="6" t="s">
        <v>35</v>
      </c>
      <c r="C44" s="6"/>
      <c r="D44" s="6"/>
      <c r="E44" s="7"/>
      <c r="F44" s="8">
        <f t="shared" si="7"/>
        <v>2.3740841001870638</v>
      </c>
      <c r="H44" s="11">
        <v>26200</v>
      </c>
      <c r="I44" s="10">
        <f t="shared" si="8"/>
        <v>1.6707164535918651E-3</v>
      </c>
    </row>
    <row r="45" spans="1:9" ht="15.75" x14ac:dyDescent="0.25">
      <c r="A45" s="6"/>
      <c r="B45" s="6" t="s">
        <v>37</v>
      </c>
      <c r="C45" s="6"/>
      <c r="D45" s="6"/>
      <c r="E45" s="7"/>
      <c r="F45" s="8">
        <f t="shared" si="7"/>
        <v>7.702181241064901E-2</v>
      </c>
      <c r="H45" s="11">
        <v>850</v>
      </c>
      <c r="I45" s="10">
        <f t="shared" si="8"/>
        <v>5.4202633036377299E-5</v>
      </c>
    </row>
    <row r="46" spans="1:9" ht="15.75" x14ac:dyDescent="0.25">
      <c r="A46" s="6"/>
      <c r="B46" s="6" t="s">
        <v>38</v>
      </c>
      <c r="C46" s="6"/>
      <c r="D46" s="6"/>
      <c r="E46" s="7"/>
      <c r="F46" s="8">
        <f t="shared" si="7"/>
        <v>3.2077319521611471</v>
      </c>
      <c r="H46" s="11">
        <v>35400</v>
      </c>
      <c r="I46" s="10">
        <f t="shared" si="8"/>
        <v>2.2573802464561838E-3</v>
      </c>
    </row>
    <row r="47" spans="1:9" ht="15.75" x14ac:dyDescent="0.25">
      <c r="A47" s="6"/>
      <c r="B47" s="6" t="s">
        <v>39</v>
      </c>
      <c r="C47" s="6"/>
      <c r="D47" s="6"/>
      <c r="E47" s="7"/>
      <c r="F47" s="8">
        <f t="shared" si="7"/>
        <v>0.90613896953704709</v>
      </c>
      <c r="H47" s="11">
        <v>10000</v>
      </c>
      <c r="I47" s="10">
        <f t="shared" si="8"/>
        <v>6.3767803572208591E-4</v>
      </c>
    </row>
    <row r="48" spans="1:9" ht="15.75" x14ac:dyDescent="0.25">
      <c r="A48" s="6"/>
      <c r="B48" s="6" t="s">
        <v>40</v>
      </c>
      <c r="C48" s="6"/>
      <c r="D48" s="6"/>
      <c r="E48" s="7"/>
      <c r="F48" s="8">
        <f t="shared" si="7"/>
        <v>2.8180921952602169</v>
      </c>
      <c r="H48" s="11">
        <v>31100</v>
      </c>
      <c r="I48" s="10">
        <f t="shared" si="8"/>
        <v>1.9831786910956871E-3</v>
      </c>
    </row>
    <row r="49" spans="1:23" ht="15.75" x14ac:dyDescent="0.25">
      <c r="A49" s="6"/>
      <c r="B49" s="6" t="s">
        <v>42</v>
      </c>
      <c r="C49" s="6"/>
      <c r="D49" s="6"/>
      <c r="E49" s="7"/>
      <c r="F49" s="8">
        <f t="shared" si="7"/>
        <v>0.16310501451666848</v>
      </c>
      <c r="H49" s="11">
        <v>1800</v>
      </c>
      <c r="I49" s="10">
        <f>+H49/$H$55</f>
        <v>1.1478204642997546E-4</v>
      </c>
    </row>
    <row r="50" spans="1:23" ht="15.75" x14ac:dyDescent="0.25">
      <c r="A50" s="6"/>
      <c r="B50" s="6" t="s">
        <v>43</v>
      </c>
      <c r="C50" s="6"/>
      <c r="D50" s="6"/>
      <c r="E50" s="7"/>
      <c r="F50" s="8">
        <f t="shared" si="7"/>
        <v>0.77021812410649004</v>
      </c>
      <c r="H50" s="11">
        <v>8500</v>
      </c>
      <c r="I50" s="10">
        <f t="shared" si="8"/>
        <v>5.4202633036377304E-4</v>
      </c>
    </row>
    <row r="51" spans="1:23" ht="5.25" customHeight="1" x14ac:dyDescent="0.25">
      <c r="A51" s="6"/>
      <c r="B51" s="6"/>
      <c r="C51" s="6"/>
      <c r="D51" s="6"/>
      <c r="E51" s="7"/>
      <c r="F51" s="8"/>
      <c r="H51" s="11"/>
    </row>
    <row r="52" spans="1:23" ht="15.75" x14ac:dyDescent="0.25">
      <c r="A52" s="14" t="s">
        <v>30</v>
      </c>
      <c r="B52" s="15"/>
      <c r="C52" s="15"/>
      <c r="D52" s="15"/>
      <c r="E52" s="16">
        <f>+F53</f>
        <v>11.353921288299199</v>
      </c>
      <c r="F52" s="5"/>
      <c r="G52" s="25">
        <f>+E52/$F$64</f>
        <v>1.9462657576097965E-3</v>
      </c>
    </row>
    <row r="53" spans="1:23" ht="15.75" x14ac:dyDescent="0.25">
      <c r="A53" s="6"/>
      <c r="B53" s="6" t="s">
        <v>46</v>
      </c>
      <c r="C53" s="6"/>
      <c r="D53" s="6"/>
      <c r="E53" s="7"/>
      <c r="F53" s="8">
        <f>+(((H53+($H$56*I53))/$H$1)*$E$3)</f>
        <v>11.353921288299199</v>
      </c>
      <c r="H53" s="11">
        <v>125300</v>
      </c>
      <c r="I53" s="10">
        <f>+H53/$H$55</f>
        <v>7.9901057875977361E-3</v>
      </c>
    </row>
    <row r="54" spans="1:23" ht="6" customHeight="1" x14ac:dyDescent="0.25">
      <c r="A54" s="6"/>
      <c r="B54" s="6"/>
      <c r="C54" s="6"/>
      <c r="D54" s="6"/>
      <c r="E54" s="7"/>
      <c r="F54" s="8"/>
      <c r="H54" s="11"/>
    </row>
    <row r="55" spans="1:23" ht="24" thickBot="1" x14ac:dyDescent="0.4">
      <c r="A55" s="21" t="s">
        <v>50</v>
      </c>
      <c r="B55" s="17"/>
      <c r="C55" s="17"/>
      <c r="D55" s="17"/>
      <c r="E55" s="18"/>
      <c r="F55" s="19">
        <f>SUM(F6:F53)</f>
        <v>1420.9976175688175</v>
      </c>
      <c r="G55" s="20"/>
      <c r="H55" s="9">
        <f>SUM(H5:H54)</f>
        <v>15681895</v>
      </c>
      <c r="I55" s="10">
        <f>+H55/$H$55</f>
        <v>1</v>
      </c>
    </row>
    <row r="56" spans="1:23" x14ac:dyDescent="0.25">
      <c r="F56" s="2"/>
      <c r="H56" s="11">
        <f>-7341275</f>
        <v>-7341275</v>
      </c>
    </row>
    <row r="57" spans="1:23" ht="15.75" x14ac:dyDescent="0.25">
      <c r="A57" s="14" t="s">
        <v>47</v>
      </c>
      <c r="B57" s="15"/>
      <c r="C57" s="15"/>
      <c r="D57" s="15"/>
      <c r="E57" s="16">
        <f>+F58</f>
        <v>239.52541867670789</v>
      </c>
      <c r="F57" s="5"/>
      <c r="G57" s="25">
        <f>+E57/$F$64</f>
        <v>4.1058952991690122E-2</v>
      </c>
      <c r="I57" s="3"/>
      <c r="J57" s="10"/>
      <c r="P57"/>
      <c r="Q57"/>
      <c r="R57"/>
      <c r="S57"/>
      <c r="T57"/>
      <c r="U57"/>
      <c r="V57"/>
      <c r="W57"/>
    </row>
    <row r="58" spans="1:23" ht="15.75" x14ac:dyDescent="0.25">
      <c r="A58" s="22"/>
      <c r="B58" s="6" t="s">
        <v>53</v>
      </c>
      <c r="C58" s="6"/>
      <c r="D58" s="6"/>
      <c r="E58" s="23"/>
      <c r="F58" s="8">
        <f>+(((H58)/$H$1)*$E$3)</f>
        <v>239.52541867670789</v>
      </c>
      <c r="H58" s="24">
        <v>1405907</v>
      </c>
      <c r="I58" s="11">
        <v>0</v>
      </c>
      <c r="J58" s="10"/>
      <c r="P58"/>
      <c r="Q58"/>
      <c r="R58"/>
      <c r="S58"/>
      <c r="T58"/>
      <c r="U58"/>
      <c r="V58"/>
      <c r="W58"/>
    </row>
    <row r="59" spans="1:23" ht="15.75" x14ac:dyDescent="0.25">
      <c r="A59" s="14" t="s">
        <v>48</v>
      </c>
      <c r="B59" s="15"/>
      <c r="C59" s="15"/>
      <c r="D59" s="15"/>
      <c r="E59" s="16">
        <f>+F60</f>
        <v>20.120954992853633</v>
      </c>
      <c r="F59" s="5"/>
      <c r="G59" s="25">
        <f>+E59/$F$64</f>
        <v>3.4490925838420281E-3</v>
      </c>
      <c r="H59" s="24"/>
      <c r="I59" s="3"/>
      <c r="J59" s="10"/>
      <c r="P59"/>
      <c r="Q59"/>
      <c r="R59"/>
      <c r="S59"/>
      <c r="T59"/>
      <c r="U59"/>
      <c r="V59"/>
      <c r="W59"/>
    </row>
    <row r="60" spans="1:23" ht="15.75" x14ac:dyDescent="0.25">
      <c r="A60" s="22"/>
      <c r="B60" s="6" t="s">
        <v>54</v>
      </c>
      <c r="C60" s="6"/>
      <c r="D60" s="6"/>
      <c r="E60" s="23"/>
      <c r="F60" s="8">
        <f>+(((H60)/$H$1)*$E$3)</f>
        <v>20.120954992853633</v>
      </c>
      <c r="H60" s="24">
        <v>118101</v>
      </c>
      <c r="I60" s="11">
        <v>0</v>
      </c>
      <c r="J60" s="10"/>
      <c r="P60"/>
      <c r="Q60"/>
      <c r="R60"/>
      <c r="S60"/>
      <c r="T60"/>
      <c r="U60"/>
      <c r="V60"/>
      <c r="W60"/>
    </row>
    <row r="61" spans="1:23" ht="15.75" x14ac:dyDescent="0.25">
      <c r="A61" s="14" t="s">
        <v>49</v>
      </c>
      <c r="B61" s="15"/>
      <c r="C61" s="15"/>
      <c r="D61" s="15"/>
      <c r="E61" s="16">
        <f>+F62</f>
        <v>4153.0512499721108</v>
      </c>
      <c r="F61" s="5"/>
      <c r="G61" s="25">
        <f>+E61/$F$64</f>
        <v>0.71190747515126518</v>
      </c>
      <c r="H61" s="24"/>
      <c r="I61" s="11"/>
      <c r="J61" s="10"/>
      <c r="P61"/>
      <c r="Q61"/>
      <c r="R61"/>
      <c r="S61"/>
      <c r="T61"/>
      <c r="U61"/>
      <c r="V61"/>
      <c r="W61"/>
    </row>
    <row r="62" spans="1:23" ht="15.75" x14ac:dyDescent="0.25">
      <c r="A62" s="6"/>
      <c r="B62" s="6" t="s">
        <v>55</v>
      </c>
      <c r="C62" s="6"/>
      <c r="D62" s="6"/>
      <c r="E62" s="7"/>
      <c r="F62" s="8">
        <f>+(((H62)/$H$1)*$E$3)</f>
        <v>4153.0512499721108</v>
      </c>
      <c r="H62" s="24">
        <v>24376552</v>
      </c>
      <c r="I62" s="11">
        <v>0</v>
      </c>
      <c r="J62" s="10"/>
      <c r="P62"/>
      <c r="Q62"/>
      <c r="R62"/>
      <c r="S62"/>
      <c r="T62"/>
      <c r="U62"/>
      <c r="V62"/>
      <c r="W62"/>
    </row>
    <row r="63" spans="1:23" ht="15.75" x14ac:dyDescent="0.25">
      <c r="A63" s="6"/>
      <c r="B63" s="6"/>
      <c r="C63" s="6"/>
      <c r="D63" s="6"/>
      <c r="E63" s="7"/>
      <c r="F63" s="8"/>
      <c r="H63" s="24"/>
      <c r="I63" s="11"/>
      <c r="J63" s="10"/>
      <c r="P63"/>
      <c r="Q63"/>
      <c r="R63"/>
      <c r="S63"/>
      <c r="T63"/>
      <c r="U63"/>
      <c r="V63"/>
      <c r="W63"/>
    </row>
    <row r="64" spans="1:23" ht="24" thickBot="1" x14ac:dyDescent="0.4">
      <c r="A64" s="21" t="s">
        <v>51</v>
      </c>
      <c r="B64" s="17"/>
      <c r="C64" s="17"/>
      <c r="D64" s="17"/>
      <c r="E64" s="18"/>
      <c r="F64" s="19">
        <f>SUM(F55:F62)</f>
        <v>5833.6952412104902</v>
      </c>
      <c r="G64" s="20"/>
      <c r="H64" s="24"/>
      <c r="I64" s="11"/>
      <c r="J64" s="10"/>
      <c r="P64"/>
      <c r="Q64"/>
      <c r="R64"/>
      <c r="S64"/>
      <c r="T64"/>
      <c r="U64"/>
      <c r="V64"/>
      <c r="W64"/>
    </row>
    <row r="65" spans="1:7" ht="15" customHeight="1" x14ac:dyDescent="0.25">
      <c r="A65" s="29" t="s">
        <v>52</v>
      </c>
      <c r="B65" s="29"/>
      <c r="C65" s="29"/>
      <c r="D65" s="29"/>
      <c r="E65" s="29"/>
      <c r="F65" s="29"/>
      <c r="G65" s="29"/>
    </row>
    <row r="66" spans="1:7" x14ac:dyDescent="0.25">
      <c r="A66" s="30"/>
      <c r="B66" s="30"/>
      <c r="C66" s="30"/>
      <c r="D66" s="30"/>
      <c r="E66" s="30"/>
      <c r="F66" s="30"/>
      <c r="G66" s="30"/>
    </row>
    <row r="67" spans="1:7" x14ac:dyDescent="0.25">
      <c r="A67" s="30"/>
      <c r="B67" s="30"/>
      <c r="C67" s="30"/>
      <c r="D67" s="30"/>
      <c r="E67" s="30"/>
      <c r="F67" s="30"/>
      <c r="G67" s="30"/>
    </row>
  </sheetData>
  <sheetProtection algorithmName="SHA-512" hashValue="6rjnlpWMVOZgk7Z/wEjxGaWB9UmNNokOmHha+GJ9kaMJPiVgevQ6YBKt2K8qH0vwFul5TOxva+ymtqoKWYFDrw==" saltValue="boYvveIfvaNDKrABwHF9cQ==" spinCount="100000" sheet="1" selectLockedCells="1"/>
  <protectedRanges>
    <protectedRange sqref="A6:A53" name="Range2"/>
    <protectedRange algorithmName="SHA-512" hashValue="8/Kj0E8Xr4dUj+LO54iokNHcX4yS+tc2uGXsFOkz5V52l1LhpZXanKzjdAFcL4YsFGcwmldEtyfCR6diFfdxvQ==" saltValue="6Lw2zVvU1ejv6CbFITaDcA==" spinCount="100000" sqref="E3" name="Home Value"/>
    <protectedRange algorithmName="SHA-512" hashValue="rcNKUUe1798GIyCdO5wGKiYU/DgzCKT3PmXgK36NW2QUFgdTlFT0Ft5nTDwa3c7I15x1Iw6vcgmng5iMcikVbw==" saltValue="FNYWyC/UCFJ2W8I4j+fTiw==" spinCount="100000" sqref="H57:O64" name="Range1" securityDescriptor="O:WDG:WDD:(A;;CC;;;S-1-5-21-1282165005-3445613464-21744698-1764)(A;;CC;;;S-1-5-21-1282165005-3445613464-21744698-3648)(A;;CC;;;S-1-5-21-1282165005-3445613464-21744698-4109)"/>
  </protectedRanges>
  <mergeCells count="4">
    <mergeCell ref="A1:G1"/>
    <mergeCell ref="E3:F3"/>
    <mergeCell ref="E4:F4"/>
    <mergeCell ref="A65:G67"/>
  </mergeCells>
  <pageMargins left="1.2" right="0.7" top="0.25" bottom="0.25" header="0.05" footer="0.05"/>
  <pageSetup scale="77" orientation="portrait" r:id="rId1"/>
  <rowBreaks count="1" manualBreakCount="1">
    <brk id="32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Tax Receipt_Public</vt:lpstr>
      <vt:lpstr>'Tax Receipt_Public'!Print_Area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Abigail Yacoben</dc:creator>
  <cp:lastModifiedBy>Jessica Maloy</cp:lastModifiedBy>
  <cp:lastPrinted>2025-05-05T14:42:50Z</cp:lastPrinted>
  <dcterms:created xsi:type="dcterms:W3CDTF">2013-04-25T17:47:31Z</dcterms:created>
  <dcterms:modified xsi:type="dcterms:W3CDTF">2025-09-25T17:50:09Z</dcterms:modified>
</cp:coreProperties>
</file>